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ThisWorkbook" autoCompressPictures="0"/>
  <xr:revisionPtr revIDLastSave="0" documentId="13_ncr:1_{FF46F81C-6CCC-42F4-9FC6-8CFA14C30C82}" xr6:coauthVersionLast="45" xr6:coauthVersionMax="45" xr10:uidLastSave="{00000000-0000-0000-0000-000000000000}"/>
  <bookViews>
    <workbookView xWindow="-108" yWindow="-108" windowWidth="23256" windowHeight="12576" tabRatio="788" activeTab="2" xr2:uid="{00000000-000D-0000-FFFF-FFFF00000000}"/>
  </bookViews>
  <sheets>
    <sheet name="January" sheetId="14" r:id="rId1"/>
    <sheet name="February" sheetId="15" r:id="rId2"/>
    <sheet name="March" sheetId="16" r:id="rId3"/>
    <sheet name="April" sheetId="17" state="hidden" r:id="rId4"/>
    <sheet name="May" sheetId="18" state="hidden" r:id="rId5"/>
    <sheet name="June" sheetId="19" state="hidden" r:id="rId6"/>
    <sheet name="July" sheetId="20" state="hidden" r:id="rId7"/>
    <sheet name="August" sheetId="21" state="hidden" r:id="rId8"/>
    <sheet name="September" sheetId="22" state="hidden" r:id="rId9"/>
    <sheet name="October" sheetId="23" state="hidden" r:id="rId10"/>
    <sheet name="November" sheetId="24" state="hidden" r:id="rId11"/>
    <sheet name="December" sheetId="25" state="hidden" r:id="rId12"/>
  </sheets>
  <definedNames>
    <definedName name="CalendarYear">January!$K$5</definedName>
    <definedName name="ColumnTitleRegion1..H12.1">January!$B$3</definedName>
    <definedName name="ColumnTitleRegion1..H12.10">October!$B$3</definedName>
    <definedName name="ColumnTitleRegion1..H12.11">November!$B$3</definedName>
    <definedName name="ColumnTitleRegion1..H12.12">December!$B$3</definedName>
    <definedName name="ColumnTitleRegion1..H12.2">February!$B$3</definedName>
    <definedName name="ColumnTitleRegion1..H12.3">March!$B$3</definedName>
    <definedName name="ColumnTitleRegion1..H12.4">April!$B$3</definedName>
    <definedName name="ColumnTitleRegion1..H12.5">May!$B$3</definedName>
    <definedName name="ColumnTitleRegion1..H12.6">June!$B$3</definedName>
    <definedName name="ColumnTitleRegion1..H12.7">July!$B$3</definedName>
    <definedName name="ColumnTitleRegion1..H12.8">August!$B$3</definedName>
    <definedName name="ColumnTitleRegion1..H12.9">September!$B$3</definedName>
    <definedName name="ColumnTitleRegion2..C14.1">January!$B$3</definedName>
    <definedName name="ColumnTitleRegion2..C14.10">October!$B$3</definedName>
    <definedName name="ColumnTitleRegion2..C14.11">November!$B$3</definedName>
    <definedName name="ColumnTitleRegion2..C14.12">December!$B$3</definedName>
    <definedName name="ColumnTitleRegion2..C14.2">February!$B$3</definedName>
    <definedName name="ColumnTitleRegion2..C14.3">March!$B$3</definedName>
    <definedName name="ColumnTitleRegion2..C14.4">April!$B$3</definedName>
    <definedName name="ColumnTitleRegion2..C14.5">May!$B$3</definedName>
    <definedName name="ColumnTitleRegion2..C14.6">June!$B$3</definedName>
    <definedName name="ColumnTitleRegion2..C14.7">July!$B$3</definedName>
    <definedName name="ColumnTitleRegion2..C14.8">August!$B$3</definedName>
    <definedName name="ColumnTitleRegion2..C14.9">September!$B$3</definedName>
    <definedName name="DaysAndWeeks">{0,1,2,3,4,5,6} + {0;1;2;3;4;5}*7</definedName>
    <definedName name="_xlnm.Print_Area" localSheetId="3">April!$A:$I</definedName>
    <definedName name="_xlnm.Print_Area" localSheetId="7">August!$A:$I</definedName>
    <definedName name="_xlnm.Print_Area" localSheetId="11">December!$A:$I</definedName>
    <definedName name="_xlnm.Print_Area" localSheetId="1">February!$A:$I</definedName>
    <definedName name="_xlnm.Print_Area" localSheetId="0">January!$A:$I</definedName>
    <definedName name="_xlnm.Print_Area" localSheetId="6">July!$A:$I</definedName>
    <definedName name="_xlnm.Print_Area" localSheetId="5">June!$A:$I</definedName>
    <definedName name="_xlnm.Print_Area" localSheetId="2">March!$A:$I</definedName>
    <definedName name="_xlnm.Print_Area" localSheetId="4">May!$A:$I</definedName>
    <definedName name="_xlnm.Print_Area" localSheetId="10">November!$A:$I</definedName>
    <definedName name="_xlnm.Print_Area" localSheetId="9">October!$A:$I</definedName>
    <definedName name="_xlnm.Print_Area" localSheetId="8">September!$A:$I</definedName>
    <definedName name="RowTitleRegion1..K3">January!$K$4</definedName>
    <definedName name="WeekStart">January!$L$5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24" l="1"/>
  <c r="B3" i="23"/>
  <c r="B3" i="22"/>
  <c r="B3" i="21"/>
  <c r="B3" i="20"/>
  <c r="B3" i="19" l="1"/>
  <c r="B3" i="18"/>
  <c r="B3" i="17"/>
  <c r="B3" i="16" l="1"/>
  <c r="B3" i="25" l="1"/>
  <c r="B3" i="15" l="1"/>
  <c r="B2" i="17" l="1"/>
  <c r="B2" i="19" l="1"/>
  <c r="B2" i="18"/>
  <c r="B2" i="21"/>
  <c r="B2" i="20"/>
  <c r="B2" i="23"/>
  <c r="B2" i="22"/>
  <c r="B2" i="25"/>
  <c r="B2" i="24"/>
  <c r="B2" i="16"/>
  <c r="B2" i="15"/>
  <c r="B2" i="14"/>
  <c r="B14" i="25" a="1"/>
  <c r="C14" i="25" s="1"/>
  <c r="B12" i="25" a="1"/>
  <c r="H12" i="25" s="1"/>
  <c r="B10" i="25" a="1"/>
  <c r="G10" i="25" s="1"/>
  <c r="B8" i="25" a="1"/>
  <c r="G8" i="25" s="1"/>
  <c r="B6" i="25" a="1"/>
  <c r="H6" i="25" s="1"/>
  <c r="B4" i="25" a="1"/>
  <c r="G4" i="25" s="1"/>
  <c r="G3" i="25" s="1"/>
  <c r="B14" i="24" a="1"/>
  <c r="C14" i="24" s="1"/>
  <c r="B12" i="24" a="1"/>
  <c r="H12" i="24" s="1"/>
  <c r="B10" i="24" a="1"/>
  <c r="G10" i="24" s="1"/>
  <c r="B8" i="24" a="1"/>
  <c r="G8" i="24" s="1"/>
  <c r="B6" i="24" a="1"/>
  <c r="H6" i="24" s="1"/>
  <c r="B4" i="24" a="1"/>
  <c r="G4" i="24" s="1"/>
  <c r="G3" i="24" s="1"/>
  <c r="B14" i="23" a="1"/>
  <c r="C14" i="23" s="1"/>
  <c r="B12" i="23" a="1"/>
  <c r="H12" i="23" s="1"/>
  <c r="B10" i="23" a="1"/>
  <c r="G10" i="23" s="1"/>
  <c r="B8" i="23" a="1"/>
  <c r="G8" i="23" s="1"/>
  <c r="B6" i="23" a="1"/>
  <c r="H6" i="23" s="1"/>
  <c r="B4" i="23" a="1"/>
  <c r="G4" i="23" s="1"/>
  <c r="G3" i="23" s="1"/>
  <c r="B14" i="22" a="1"/>
  <c r="C14" i="22" s="1"/>
  <c r="B12" i="22" a="1"/>
  <c r="H12" i="22" s="1"/>
  <c r="B10" i="22" a="1"/>
  <c r="G10" i="22" s="1"/>
  <c r="B8" i="22" a="1"/>
  <c r="H8" i="22" s="1"/>
  <c r="B6" i="22" a="1"/>
  <c r="G6" i="22" s="1"/>
  <c r="B4" i="22" a="1"/>
  <c r="H4" i="22" s="1"/>
  <c r="H3" i="22" s="1"/>
  <c r="B14" i="21" a="1"/>
  <c r="C14" i="21" s="1"/>
  <c r="B12" i="21" a="1"/>
  <c r="H12" i="21" s="1"/>
  <c r="B10" i="21" a="1"/>
  <c r="G10" i="21" s="1"/>
  <c r="B8" i="21" a="1"/>
  <c r="G8" i="21" s="1"/>
  <c r="B6" i="21" a="1"/>
  <c r="H6" i="21" s="1"/>
  <c r="B4" i="21" a="1"/>
  <c r="G4" i="21" s="1"/>
  <c r="G3" i="21" s="1"/>
  <c r="B14" i="20" a="1"/>
  <c r="C14" i="20" s="1"/>
  <c r="B12" i="20" a="1"/>
  <c r="H12" i="20" s="1"/>
  <c r="B10" i="20" a="1"/>
  <c r="G10" i="20" s="1"/>
  <c r="B8" i="20" a="1"/>
  <c r="H8" i="20" s="1"/>
  <c r="B6" i="20" a="1"/>
  <c r="G6" i="20" s="1"/>
  <c r="B4" i="20" a="1"/>
  <c r="E4" i="20" s="1"/>
  <c r="E3" i="20" s="1"/>
  <c r="B14" i="19" a="1"/>
  <c r="C14" i="19" s="1"/>
  <c r="B12" i="19" a="1"/>
  <c r="H12" i="19" s="1"/>
  <c r="B10" i="19" a="1"/>
  <c r="G10" i="19" s="1"/>
  <c r="B8" i="19" a="1"/>
  <c r="H8" i="19" s="1"/>
  <c r="B6" i="19" a="1"/>
  <c r="G6" i="19" s="1"/>
  <c r="B4" i="19" a="1"/>
  <c r="H4" i="19" s="1"/>
  <c r="H3" i="19" s="1"/>
  <c r="B14" i="18" a="1"/>
  <c r="C14" i="18" s="1"/>
  <c r="B12" i="18" a="1"/>
  <c r="G12" i="18" s="1"/>
  <c r="B10" i="18" a="1"/>
  <c r="G10" i="18" s="1"/>
  <c r="B8" i="18" a="1"/>
  <c r="G8" i="18" s="1"/>
  <c r="B6" i="18" a="1"/>
  <c r="G6" i="18" s="1"/>
  <c r="B4" i="18" a="1"/>
  <c r="G4" i="18" s="1"/>
  <c r="G3" i="18" s="1"/>
  <c r="B14" i="17" a="1"/>
  <c r="B14" i="17" s="1"/>
  <c r="B12" i="17" a="1"/>
  <c r="G12" i="17" s="1"/>
  <c r="B10" i="17" a="1"/>
  <c r="H10" i="17" s="1"/>
  <c r="B8" i="17" a="1"/>
  <c r="H8" i="17" s="1"/>
  <c r="B6" i="17" a="1"/>
  <c r="G6" i="17" s="1"/>
  <c r="B4" i="17" a="1"/>
  <c r="H4" i="17" s="1"/>
  <c r="H3" i="17" s="1"/>
  <c r="B14" i="16" a="1"/>
  <c r="C14" i="16" s="1"/>
  <c r="B12" i="16" a="1"/>
  <c r="H12" i="16" s="1"/>
  <c r="B10" i="16" a="1"/>
  <c r="G10" i="16" s="1"/>
  <c r="B8" i="16" a="1"/>
  <c r="H8" i="16" s="1"/>
  <c r="B6" i="16" a="1"/>
  <c r="G6" i="16" s="1"/>
  <c r="B4" i="16" a="1"/>
  <c r="H4" i="16" s="1"/>
  <c r="H3" i="16" s="1"/>
  <c r="B14" i="15" a="1"/>
  <c r="C14" i="15" s="1"/>
  <c r="B12" i="15" a="1"/>
  <c r="H12" i="15" s="1"/>
  <c r="B10" i="15" a="1"/>
  <c r="G10" i="15" s="1"/>
  <c r="B8" i="15" a="1"/>
  <c r="H8" i="15" s="1"/>
  <c r="B6" i="15" a="1"/>
  <c r="G6" i="15" s="1"/>
  <c r="B4" i="15" a="1"/>
  <c r="H4" i="15" s="1"/>
  <c r="H3" i="15" s="1"/>
  <c r="B8" i="18" l="1"/>
  <c r="B4" i="18"/>
  <c r="B12" i="18"/>
  <c r="F4" i="18"/>
  <c r="F3" i="18" s="1"/>
  <c r="F8" i="18"/>
  <c r="F12" i="18"/>
  <c r="D6" i="18"/>
  <c r="H6" i="18"/>
  <c r="D10" i="18"/>
  <c r="H10" i="18"/>
  <c r="D4" i="18"/>
  <c r="D3" i="18" s="1"/>
  <c r="H4" i="18"/>
  <c r="H3" i="18" s="1"/>
  <c r="B6" i="18"/>
  <c r="F6" i="18"/>
  <c r="D8" i="18"/>
  <c r="H8" i="18"/>
  <c r="B10" i="18"/>
  <c r="F10" i="18"/>
  <c r="D12" i="18"/>
  <c r="H12" i="18"/>
  <c r="B14" i="18"/>
  <c r="C6" i="25"/>
  <c r="E6" i="25"/>
  <c r="G6" i="25"/>
  <c r="C12" i="25"/>
  <c r="E12" i="25"/>
  <c r="G12" i="25"/>
  <c r="B4" i="25"/>
  <c r="D4" i="25"/>
  <c r="D3" i="25" s="1"/>
  <c r="F4" i="25"/>
  <c r="F3" i="25" s="1"/>
  <c r="H4" i="25"/>
  <c r="H3" i="25" s="1"/>
  <c r="B6" i="25"/>
  <c r="D6" i="25"/>
  <c r="F6" i="25"/>
  <c r="B8" i="25"/>
  <c r="D8" i="25"/>
  <c r="F8" i="25"/>
  <c r="H8" i="25"/>
  <c r="B10" i="25"/>
  <c r="D10" i="25"/>
  <c r="F10" i="25"/>
  <c r="H10" i="25"/>
  <c r="B12" i="25"/>
  <c r="D12" i="25"/>
  <c r="F12" i="25"/>
  <c r="B14" i="25"/>
  <c r="C4" i="25"/>
  <c r="C3" i="25" s="1"/>
  <c r="E4" i="25"/>
  <c r="E3" i="25" s="1"/>
  <c r="C8" i="25"/>
  <c r="E8" i="25"/>
  <c r="C10" i="25"/>
  <c r="E10" i="25"/>
  <c r="C6" i="24"/>
  <c r="E6" i="24"/>
  <c r="G6" i="24"/>
  <c r="C12" i="24"/>
  <c r="E12" i="24"/>
  <c r="G12" i="24"/>
  <c r="B4" i="24"/>
  <c r="D4" i="24"/>
  <c r="D3" i="24" s="1"/>
  <c r="F4" i="24"/>
  <c r="F3" i="24" s="1"/>
  <c r="H4" i="24"/>
  <c r="H3" i="24" s="1"/>
  <c r="B6" i="24"/>
  <c r="D6" i="24"/>
  <c r="F6" i="24"/>
  <c r="B8" i="24"/>
  <c r="D8" i="24"/>
  <c r="F8" i="24"/>
  <c r="H8" i="24"/>
  <c r="B10" i="24"/>
  <c r="D10" i="24"/>
  <c r="F10" i="24"/>
  <c r="H10" i="24"/>
  <c r="B12" i="24"/>
  <c r="D12" i="24"/>
  <c r="F12" i="24"/>
  <c r="B14" i="24"/>
  <c r="C4" i="24"/>
  <c r="C3" i="24" s="1"/>
  <c r="E4" i="24"/>
  <c r="E3" i="24" s="1"/>
  <c r="C8" i="24"/>
  <c r="E8" i="24"/>
  <c r="C10" i="24"/>
  <c r="E10" i="24"/>
  <c r="C6" i="23"/>
  <c r="E6" i="23"/>
  <c r="G6" i="23"/>
  <c r="C12" i="23"/>
  <c r="E12" i="23"/>
  <c r="G12" i="23"/>
  <c r="B4" i="23"/>
  <c r="D4" i="23"/>
  <c r="D3" i="23" s="1"/>
  <c r="F4" i="23"/>
  <c r="F3" i="23" s="1"/>
  <c r="H4" i="23"/>
  <c r="H3" i="23" s="1"/>
  <c r="B6" i="23"/>
  <c r="D6" i="23"/>
  <c r="F6" i="23"/>
  <c r="B8" i="23"/>
  <c r="D8" i="23"/>
  <c r="F8" i="23"/>
  <c r="H8" i="23"/>
  <c r="B10" i="23"/>
  <c r="D10" i="23"/>
  <c r="F10" i="23"/>
  <c r="H10" i="23"/>
  <c r="B12" i="23"/>
  <c r="D12" i="23"/>
  <c r="F12" i="23"/>
  <c r="B14" i="23"/>
  <c r="C4" i="23"/>
  <c r="C3" i="23" s="1"/>
  <c r="E4" i="23"/>
  <c r="E3" i="23" s="1"/>
  <c r="C8" i="23"/>
  <c r="E8" i="23"/>
  <c r="C10" i="23"/>
  <c r="E10" i="23"/>
  <c r="C4" i="22"/>
  <c r="C3" i="22" s="1"/>
  <c r="E4" i="22"/>
  <c r="E3" i="22" s="1"/>
  <c r="G4" i="22"/>
  <c r="G3" i="22" s="1"/>
  <c r="C8" i="22"/>
  <c r="E8" i="22"/>
  <c r="G8" i="22"/>
  <c r="C12" i="22"/>
  <c r="E12" i="22"/>
  <c r="G12" i="22"/>
  <c r="B4" i="22"/>
  <c r="D4" i="22"/>
  <c r="D3" i="22" s="1"/>
  <c r="F4" i="22"/>
  <c r="F3" i="22" s="1"/>
  <c r="B6" i="22"/>
  <c r="D6" i="22"/>
  <c r="F6" i="22"/>
  <c r="H6" i="22"/>
  <c r="B8" i="22"/>
  <c r="D8" i="22"/>
  <c r="F8" i="22"/>
  <c r="B10" i="22"/>
  <c r="D10" i="22"/>
  <c r="F10" i="22"/>
  <c r="H10" i="22"/>
  <c r="B12" i="22"/>
  <c r="D12" i="22"/>
  <c r="F12" i="22"/>
  <c r="B14" i="22"/>
  <c r="C6" i="22"/>
  <c r="E6" i="22"/>
  <c r="C10" i="22"/>
  <c r="E10" i="22"/>
  <c r="C6" i="21"/>
  <c r="E6" i="21"/>
  <c r="G6" i="21"/>
  <c r="C12" i="21"/>
  <c r="E12" i="21"/>
  <c r="G12" i="21"/>
  <c r="B4" i="21"/>
  <c r="D4" i="21"/>
  <c r="D3" i="21" s="1"/>
  <c r="F4" i="21"/>
  <c r="F3" i="21" s="1"/>
  <c r="H4" i="21"/>
  <c r="H3" i="21" s="1"/>
  <c r="B6" i="21"/>
  <c r="D6" i="21"/>
  <c r="F6" i="21"/>
  <c r="B8" i="21"/>
  <c r="D8" i="21"/>
  <c r="F8" i="21"/>
  <c r="H8" i="21"/>
  <c r="B10" i="21"/>
  <c r="D10" i="21"/>
  <c r="F10" i="21"/>
  <c r="H10" i="21"/>
  <c r="B12" i="21"/>
  <c r="D12" i="21"/>
  <c r="F12" i="21"/>
  <c r="B14" i="21"/>
  <c r="C4" i="21"/>
  <c r="C3" i="21" s="1"/>
  <c r="E4" i="21"/>
  <c r="E3" i="21" s="1"/>
  <c r="C8" i="21"/>
  <c r="E8" i="21"/>
  <c r="C10" i="21"/>
  <c r="E10" i="21"/>
  <c r="C4" i="20"/>
  <c r="C3" i="20" s="1"/>
  <c r="G4" i="20"/>
  <c r="G3" i="20" s="1"/>
  <c r="C8" i="20"/>
  <c r="E8" i="20"/>
  <c r="G8" i="20"/>
  <c r="C12" i="20"/>
  <c r="E12" i="20"/>
  <c r="G12" i="20"/>
  <c r="B4" i="20"/>
  <c r="D4" i="20"/>
  <c r="D3" i="20" s="1"/>
  <c r="F4" i="20"/>
  <c r="F3" i="20" s="1"/>
  <c r="H4" i="20"/>
  <c r="H3" i="20" s="1"/>
  <c r="B6" i="20"/>
  <c r="D6" i="20"/>
  <c r="F6" i="20"/>
  <c r="H6" i="20"/>
  <c r="B8" i="20"/>
  <c r="D8" i="20"/>
  <c r="F8" i="20"/>
  <c r="B10" i="20"/>
  <c r="D10" i="20"/>
  <c r="F10" i="20"/>
  <c r="H10" i="20"/>
  <c r="B12" i="20"/>
  <c r="D12" i="20"/>
  <c r="F12" i="20"/>
  <c r="B14" i="20"/>
  <c r="C6" i="20"/>
  <c r="E6" i="20"/>
  <c r="C10" i="20"/>
  <c r="E10" i="20"/>
  <c r="C4" i="19"/>
  <c r="C3" i="19" s="1"/>
  <c r="E4" i="19"/>
  <c r="E3" i="19" s="1"/>
  <c r="G4" i="19"/>
  <c r="G3" i="19" s="1"/>
  <c r="C8" i="19"/>
  <c r="E8" i="19"/>
  <c r="G8" i="19"/>
  <c r="C12" i="19"/>
  <c r="E12" i="19"/>
  <c r="G12" i="19"/>
  <c r="B4" i="19"/>
  <c r="D4" i="19"/>
  <c r="D3" i="19" s="1"/>
  <c r="F4" i="19"/>
  <c r="F3" i="19" s="1"/>
  <c r="B6" i="19"/>
  <c r="D6" i="19"/>
  <c r="F6" i="19"/>
  <c r="H6" i="19"/>
  <c r="B8" i="19"/>
  <c r="D8" i="19"/>
  <c r="F8" i="19"/>
  <c r="B10" i="19"/>
  <c r="D10" i="19"/>
  <c r="F10" i="19"/>
  <c r="H10" i="19"/>
  <c r="B12" i="19"/>
  <c r="D12" i="19"/>
  <c r="F12" i="19"/>
  <c r="B14" i="19"/>
  <c r="C6" i="19"/>
  <c r="E6" i="19"/>
  <c r="C10" i="19"/>
  <c r="E10" i="19"/>
  <c r="C4" i="18"/>
  <c r="C3" i="18" s="1"/>
  <c r="E4" i="18"/>
  <c r="E3" i="18" s="1"/>
  <c r="C6" i="18"/>
  <c r="E6" i="18"/>
  <c r="C8" i="18"/>
  <c r="E8" i="18"/>
  <c r="C10" i="18"/>
  <c r="E10" i="18"/>
  <c r="C12" i="18"/>
  <c r="E12" i="18"/>
  <c r="C4" i="17"/>
  <c r="C3" i="17" s="1"/>
  <c r="E4" i="17"/>
  <c r="E3" i="17" s="1"/>
  <c r="G4" i="17"/>
  <c r="G3" i="17" s="1"/>
  <c r="C8" i="17"/>
  <c r="E8" i="17"/>
  <c r="G8" i="17"/>
  <c r="C10" i="17"/>
  <c r="E10" i="17"/>
  <c r="G10" i="17"/>
  <c r="C14" i="17"/>
  <c r="B4" i="17"/>
  <c r="D4" i="17"/>
  <c r="D3" i="17" s="1"/>
  <c r="F4" i="17"/>
  <c r="F3" i="17" s="1"/>
  <c r="B6" i="17"/>
  <c r="D6" i="17"/>
  <c r="F6" i="17"/>
  <c r="H6" i="17"/>
  <c r="B8" i="17"/>
  <c r="D8" i="17"/>
  <c r="F8" i="17"/>
  <c r="B10" i="17"/>
  <c r="D10" i="17"/>
  <c r="F10" i="17"/>
  <c r="B12" i="17"/>
  <c r="D12" i="17"/>
  <c r="F12" i="17"/>
  <c r="H12" i="17"/>
  <c r="C6" i="17"/>
  <c r="E6" i="17"/>
  <c r="C12" i="17"/>
  <c r="E12" i="17"/>
  <c r="C4" i="16"/>
  <c r="C3" i="16" s="1"/>
  <c r="E4" i="16"/>
  <c r="E3" i="16" s="1"/>
  <c r="G4" i="16"/>
  <c r="G3" i="16" s="1"/>
  <c r="C8" i="16"/>
  <c r="E8" i="16"/>
  <c r="G8" i="16"/>
  <c r="C12" i="16"/>
  <c r="E12" i="16"/>
  <c r="G12" i="16"/>
  <c r="B4" i="16"/>
  <c r="D4" i="16"/>
  <c r="D3" i="16" s="1"/>
  <c r="F4" i="16"/>
  <c r="F3" i="16" s="1"/>
  <c r="B6" i="16"/>
  <c r="D6" i="16"/>
  <c r="F6" i="16"/>
  <c r="H6" i="16"/>
  <c r="B8" i="16"/>
  <c r="D8" i="16"/>
  <c r="F8" i="16"/>
  <c r="B10" i="16"/>
  <c r="D10" i="16"/>
  <c r="F10" i="16"/>
  <c r="H10" i="16"/>
  <c r="B12" i="16"/>
  <c r="D12" i="16"/>
  <c r="F12" i="16"/>
  <c r="B14" i="16"/>
  <c r="C6" i="16"/>
  <c r="E6" i="16"/>
  <c r="C10" i="16"/>
  <c r="E10" i="16"/>
  <c r="C4" i="15"/>
  <c r="C3" i="15" s="1"/>
  <c r="E4" i="15"/>
  <c r="E3" i="15" s="1"/>
  <c r="G4" i="15"/>
  <c r="G3" i="15" s="1"/>
  <c r="C8" i="15"/>
  <c r="E8" i="15"/>
  <c r="G8" i="15"/>
  <c r="C12" i="15"/>
  <c r="E12" i="15"/>
  <c r="G12" i="15"/>
  <c r="B4" i="15"/>
  <c r="D4" i="15"/>
  <c r="D3" i="15" s="1"/>
  <c r="F4" i="15"/>
  <c r="F3" i="15" s="1"/>
  <c r="B6" i="15"/>
  <c r="D6" i="15"/>
  <c r="F6" i="15"/>
  <c r="H6" i="15"/>
  <c r="B8" i="15"/>
  <c r="D8" i="15"/>
  <c r="F8" i="15"/>
  <c r="B10" i="15"/>
  <c r="D10" i="15"/>
  <c r="F10" i="15"/>
  <c r="H10" i="15"/>
  <c r="B12" i="15"/>
  <c r="D12" i="15"/>
  <c r="F12" i="15"/>
  <c r="B14" i="15"/>
  <c r="C6" i="15"/>
  <c r="E6" i="15"/>
  <c r="C10" i="15"/>
  <c r="E10" i="15"/>
  <c r="B3" i="14"/>
  <c r="B14" i="14" l="1" a="1"/>
  <c r="C14" i="14" s="1"/>
  <c r="B12" i="14" a="1"/>
  <c r="C12" i="14" s="1"/>
  <c r="B10" i="14" a="1"/>
  <c r="B10" i="14" s="1"/>
  <c r="B8" i="14" a="1"/>
  <c r="B8" i="14" s="1"/>
  <c r="B6" i="14" a="1"/>
  <c r="B6" i="14" s="1"/>
  <c r="B4" i="14" a="1"/>
  <c r="B4" i="14" s="1"/>
  <c r="E6" i="14" l="1"/>
  <c r="G6" i="14"/>
  <c r="C6" i="14"/>
  <c r="G10" i="14"/>
  <c r="E10" i="14"/>
  <c r="C10" i="14"/>
  <c r="H6" i="14"/>
  <c r="F6" i="14"/>
  <c r="D6" i="14"/>
  <c r="G8" i="14"/>
  <c r="C8" i="14"/>
  <c r="H10" i="14"/>
  <c r="F10" i="14"/>
  <c r="D10" i="14"/>
  <c r="E8" i="14"/>
  <c r="B14" i="14"/>
  <c r="H12" i="14"/>
  <c r="F12" i="14"/>
  <c r="D12" i="14"/>
  <c r="B12" i="14"/>
  <c r="G12" i="14"/>
  <c r="E12" i="14"/>
  <c r="H8" i="14"/>
  <c r="F8" i="14"/>
  <c r="D8" i="14"/>
  <c r="G4" i="14"/>
  <c r="G3" i="14" s="1"/>
  <c r="E4" i="14"/>
  <c r="E3" i="14" s="1"/>
  <c r="C4" i="14"/>
  <c r="C3" i="14" s="1"/>
  <c r="H4" i="14"/>
  <c r="H3" i="14" s="1"/>
  <c r="F4" i="14"/>
  <c r="F3" i="14" s="1"/>
  <c r="D4" i="14"/>
  <c r="D3" i="14" s="1"/>
</calcChain>
</file>

<file path=xl/sharedStrings.xml><?xml version="1.0" encoding="utf-8"?>
<sst xmlns="http://schemas.openxmlformats.org/spreadsheetml/2006/main" count="225" uniqueCount="65">
  <si>
    <t>Sunday</t>
  </si>
  <si>
    <t>Notes</t>
  </si>
  <si>
    <t xml:space="preserve"> </t>
  </si>
  <si>
    <t>Calendar Settings</t>
  </si>
  <si>
    <t>Year</t>
  </si>
  <si>
    <t>Week Start</t>
  </si>
  <si>
    <t>Check all exterior and common area lighting</t>
  </si>
  <si>
    <t>Check water meter readings</t>
  </si>
  <si>
    <t xml:space="preserve">Check of all PPE equiptment is present and in good condition </t>
  </si>
  <si>
    <t>DID YOU KNOW?</t>
  </si>
  <si>
    <t>Re-stripe parking lot.</t>
  </si>
  <si>
    <t>Pressure wash 25% of all walkways and curbing</t>
  </si>
  <si>
    <t>Make sure all holiday related decorations have been rmoved from common areas/balconies/patios</t>
  </si>
  <si>
    <t xml:space="preserve">Check that all PPE equiptment is present and in good condition </t>
  </si>
  <si>
    <t>Remove all cob webs and insects from patios and balconies.</t>
  </si>
  <si>
    <t>Check golf cart battery levels. Clean and orginize shop.</t>
  </si>
  <si>
    <t>Clean all signs on site and install new mulch and annuals around community sign.</t>
  </si>
  <si>
    <t>Do a complete sprinkler system check if applicable.</t>
  </si>
  <si>
    <t>Test all emergency lighting and exit signs throughout community.</t>
  </si>
  <si>
    <t>Run and observe function on all common area washers and dryers.</t>
  </si>
  <si>
    <t>Time to set all your clocks back on site.</t>
  </si>
  <si>
    <t>Check all meter banks/rooms for health and safety issues.</t>
  </si>
  <si>
    <t>Its hurricane season!  Palms and trees should be trimmed away from buildings</t>
  </si>
  <si>
    <t>Make sure shrubs have been trimmed away from building.</t>
  </si>
  <si>
    <t>Holiday</t>
  </si>
  <si>
    <t>Veteran's Day</t>
  </si>
  <si>
    <t>Thanksgiving</t>
  </si>
  <si>
    <t>Labor Day</t>
  </si>
  <si>
    <t>Memorial Day</t>
  </si>
  <si>
    <t>In the southern hemispere, hurricanes rotate in a clockwise direstion, and in the northern hemispere they rotate in a counter-clockwise direstion. This is due to what's called the Coriolis Force, produced by the Earth's rotation.</t>
  </si>
  <si>
    <t>Action plan should be devised to protect the property in the event of a hurricane</t>
  </si>
  <si>
    <t>If you don't regularly change your furnace or A/C filter, you could be losing more than air quality. The more clogged the filter gets, the harder the HVAC system has to work to push air through your home, the more electricity the blower uses. Change that filter at least every 30 days to keep costs down.</t>
  </si>
  <si>
    <t>Clean out all AC condensate lines thriughout community.</t>
  </si>
  <si>
    <t>Cleanout all reachable dryer/exhaust vents on site.</t>
  </si>
  <si>
    <t>Paint all speed bumps/curbing if needed throughout site.</t>
  </si>
  <si>
    <t>Touch up paint all patios/common halls and entry doors</t>
  </si>
  <si>
    <t>Make sure shrubs have been trimmed away from buildings.</t>
  </si>
  <si>
    <t>Record water meter readings</t>
  </si>
  <si>
    <t>Check golf cart battery water levels. Clean and organize shop and order any material needed for restock.</t>
  </si>
  <si>
    <t>Electricity travels at the speed of light approximately 186411 miles per second.</t>
  </si>
  <si>
    <t>Toilets use 35% of our indoor water use, so a running or damaged toilet can be very costly.</t>
  </si>
  <si>
    <t>Day light savings time is here. Be sure to set all your clocks forward on site.</t>
  </si>
  <si>
    <t>Check all exterior hose bibs to ensure there are no leaks.</t>
  </si>
  <si>
    <t>Inspect all community walkways for potential trip hazards.</t>
  </si>
  <si>
    <t>Inspect all community widows for damaged or missing screens.</t>
  </si>
  <si>
    <t>Inspect community for any erosion located on site. If present request quote from landscaping vendor.</t>
  </si>
  <si>
    <t>Clean property mail boxes and pavilion. Touch up paint if needed.</t>
  </si>
  <si>
    <t>Visually inspect all roofs for missing shingles or buckling decking.</t>
  </si>
  <si>
    <t>Inspect all dumpster enclosers for significant damage or rust. If present have dumpster changed out.</t>
  </si>
  <si>
    <t>Inspect all handrails if present throughout community.</t>
  </si>
  <si>
    <t>Visually inspect all soffit/facia/gutters throughout community.</t>
  </si>
  <si>
    <t>Inspect the site to ensure that all splash blocks are in place and not damaged.</t>
  </si>
  <si>
    <t>inspect all AC disconnects to ensure that they are not damaged and are properly secured.</t>
  </si>
  <si>
    <t>Visually inspect all buildings for chipped or peeling paint.</t>
  </si>
  <si>
    <t>Inspect all common area widows to ensure they are functioning as designed.</t>
  </si>
  <si>
    <t>Inspect all exterior GFCI receptacles to ensure that they test properly.</t>
  </si>
  <si>
    <t>Visually inspect all condensing units to ensure no foreign material is blocking coils.</t>
  </si>
  <si>
    <t>Visually inspect all building signage to ensure that they are visible from the street.</t>
  </si>
  <si>
    <t>Inspect all meter banks/rooms for health and safety issues.</t>
  </si>
  <si>
    <t>Visually inspect all sewer cleanout caps to ensure none are missing or damaged.</t>
  </si>
  <si>
    <t>Pressure wash 25% of all walkways and curbing.</t>
  </si>
  <si>
    <t xml:space="preserve"> Visually inspect  that all PPE equipment is present and in good condition.</t>
  </si>
  <si>
    <t>Make sure all holiday related decorations have been removed from common areas/balconies/ patios.</t>
  </si>
  <si>
    <t>Visually inspect all fence and gates located on site for damage.</t>
  </si>
  <si>
    <t>Inspect all site drainage to ensure there are no obstruction.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</si>
</sst>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
  </numFmts>
  <fonts count="35" x14ac:knownFonts="1">
    <font>
      <sz val="11"/>
      <color theme="1" tint="0.24994659260841701"/>
      <name val="Century Gothic"/>
      <family val="2"/>
      <scheme val="minor"/>
    </font>
    <font>
      <sz val="8"/>
      <name val="Arial"/>
      <family val="2"/>
    </font>
    <font>
      <b/>
      <sz val="11"/>
      <color theme="0"/>
      <name val="Century Gothic"/>
      <family val="2"/>
      <scheme val="minor"/>
    </font>
    <font>
      <b/>
      <sz val="14"/>
      <color theme="0"/>
      <name val="Century Gothic"/>
      <family val="2"/>
      <scheme val="minor"/>
    </font>
    <font>
      <sz val="35"/>
      <color theme="4"/>
      <name val="Century Gothic"/>
      <family val="2"/>
      <scheme val="minor"/>
    </font>
    <font>
      <sz val="12"/>
      <color theme="4" tint="-0.24994659260841701"/>
      <name val="Century Gothic"/>
      <family val="1"/>
      <scheme val="major"/>
    </font>
    <font>
      <sz val="11"/>
      <color theme="1" tint="0.34998626667073579"/>
      <name val="Century Gothic"/>
      <family val="2"/>
      <scheme val="minor"/>
    </font>
    <font>
      <sz val="11"/>
      <color theme="4" tint="-0.24994659260841701"/>
      <name val="Century Gothic"/>
      <family val="2"/>
      <scheme val="minor"/>
    </font>
    <font>
      <sz val="11"/>
      <color indexed="63"/>
      <name val="Century Gothic"/>
      <family val="2"/>
      <scheme val="minor"/>
    </font>
    <font>
      <sz val="11"/>
      <name val="Century Gothic"/>
      <family val="2"/>
      <scheme val="minor"/>
    </font>
    <font>
      <b/>
      <sz val="11"/>
      <color theme="1" tint="0.34998626667073579"/>
      <name val="Century Gothic"/>
      <family val="2"/>
      <scheme val="minor"/>
    </font>
    <font>
      <sz val="11"/>
      <color theme="1" tint="0.24994659260841701"/>
      <name val="Century Gothic"/>
      <family val="2"/>
      <scheme val="minor"/>
    </font>
    <font>
      <sz val="11"/>
      <color theme="1" tint="0.14999847407452621"/>
      <name val="Century Gothic"/>
      <family val="1"/>
      <scheme val="minor"/>
    </font>
    <font>
      <sz val="35"/>
      <color theme="1" tint="0.14999847407452621"/>
      <name val="Century Gothic"/>
      <family val="1"/>
      <scheme val="minor"/>
    </font>
    <font>
      <sz val="12"/>
      <color theme="1" tint="0.14999847407452621"/>
      <name val="Century Gothic"/>
      <family val="1"/>
      <scheme val="minor"/>
    </font>
    <font>
      <sz val="10"/>
      <color theme="1" tint="0.14999847407452621"/>
      <name val="Century Gothic"/>
      <family val="1"/>
      <scheme val="minor"/>
    </font>
    <font>
      <sz val="12"/>
      <name val="Century Gothic"/>
      <family val="1"/>
      <scheme val="minor"/>
    </font>
    <font>
      <b/>
      <sz val="36"/>
      <color theme="8" tint="-0.499984740745262"/>
      <name val="Century Gothic"/>
      <family val="1"/>
      <scheme val="major"/>
    </font>
    <font>
      <b/>
      <sz val="36"/>
      <color theme="9" tint="-0.499984740745262"/>
      <name val="Century Gothic"/>
      <family val="1"/>
      <scheme val="major"/>
    </font>
    <font>
      <b/>
      <sz val="36"/>
      <color theme="5" tint="-0.499984740745262"/>
      <name val="Century Gothic"/>
      <family val="1"/>
      <scheme val="major"/>
    </font>
    <font>
      <b/>
      <sz val="36"/>
      <color theme="7" tint="-0.499984740745262"/>
      <name val="Century Gothic"/>
      <family val="1"/>
      <scheme val="major"/>
    </font>
    <font>
      <b/>
      <sz val="11"/>
      <color theme="1" tint="0.14999847407452621"/>
      <name val="Century Gothic"/>
      <family val="2"/>
      <scheme val="minor"/>
    </font>
    <font>
      <sz val="10"/>
      <color theme="4" tint="-0.499984740745262"/>
      <name val="Century Gothic"/>
      <family val="1"/>
      <scheme val="minor"/>
    </font>
    <font>
      <sz val="10"/>
      <color theme="5" tint="-0.249977111117893"/>
      <name val="Century Gothic"/>
      <family val="1"/>
      <scheme val="minor"/>
    </font>
    <font>
      <sz val="12"/>
      <color theme="5" tint="-0.249977111117893"/>
      <name val="Century Gothic"/>
      <family val="1"/>
      <scheme val="minor"/>
    </font>
    <font>
      <b/>
      <u/>
      <sz val="11"/>
      <color theme="1" tint="0.14999847407452621"/>
      <name val="Century Gothic"/>
      <family val="2"/>
      <scheme val="minor"/>
    </font>
    <font>
      <sz val="10"/>
      <color theme="7" tint="-0.499984740745262"/>
      <name val="Century Gothic"/>
      <family val="1"/>
      <scheme val="minor"/>
    </font>
    <font>
      <b/>
      <sz val="12"/>
      <color theme="7" tint="-0.499984740745262"/>
      <name val="Century Gothic"/>
      <family val="2"/>
      <scheme val="minor"/>
    </font>
    <font>
      <sz val="10"/>
      <color theme="9" tint="-0.499984740745262"/>
      <name val="Century Gothic"/>
      <family val="1"/>
      <scheme val="minor"/>
    </font>
    <font>
      <b/>
      <sz val="11"/>
      <color theme="4" tint="-0.499984740745262"/>
      <name val="Century Gothic"/>
      <family val="2"/>
      <scheme val="minor"/>
    </font>
    <font>
      <sz val="11"/>
      <color theme="4" tint="-0.499984740745262"/>
      <name val="Century Gothic"/>
      <family val="2"/>
      <scheme val="minor"/>
    </font>
    <font>
      <b/>
      <sz val="12"/>
      <color theme="4" tint="-0.499984740745262"/>
      <name val="Century Gothic"/>
      <family val="2"/>
      <scheme val="minor"/>
    </font>
    <font>
      <sz val="10"/>
      <color theme="4" tint="-0.499984740745262"/>
      <name val="Century Gothic"/>
      <family val="2"/>
      <scheme val="minor"/>
    </font>
    <font>
      <b/>
      <sz val="14"/>
      <color theme="9" tint="-0.499984740745262"/>
      <name val="Century Gothic"/>
      <family val="2"/>
      <scheme val="minor"/>
    </font>
    <font>
      <sz val="12"/>
      <color theme="9" tint="-0.499984740745262"/>
      <name val="Century Gothic"/>
      <family val="1"/>
      <scheme val="minor"/>
    </font>
  </fonts>
  <fills count="10">
    <fill>
      <patternFill patternType="none"/>
    </fill>
    <fill>
      <patternFill patternType="gray125"/>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32">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diagonal/>
    </border>
    <border>
      <left style="thin">
        <color theme="8" tint="0.59996337778862885"/>
      </left>
      <right style="thin">
        <color theme="8" tint="0.59996337778862885"/>
      </right>
      <top/>
      <bottom style="thin">
        <color theme="8" tint="0.59996337778862885"/>
      </bottom>
      <diagonal/>
    </border>
    <border>
      <left/>
      <right style="thin">
        <color theme="8" tint="0.59996337778862885"/>
      </right>
      <top style="thin">
        <color theme="8" tint="0.59996337778862885"/>
      </top>
      <bottom/>
      <diagonal/>
    </border>
    <border>
      <left/>
      <right style="thin">
        <color theme="8" tint="0.59996337778862885"/>
      </right>
      <top/>
      <bottom style="thin">
        <color theme="8" tint="0.59996337778862885"/>
      </bottom>
      <diagonal/>
    </border>
    <border>
      <left/>
      <right/>
      <top style="thin">
        <color theme="8" tint="0.59996337778862885"/>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style="thin">
        <color theme="9" tint="0.59996337778862885"/>
      </right>
      <top/>
      <bottom style="thin">
        <color theme="9" tint="0.59996337778862885"/>
      </bottom>
      <diagonal/>
    </border>
    <border>
      <left/>
      <right/>
      <top/>
      <bottom style="thin">
        <color theme="9" tint="0.59996337778862885"/>
      </bottom>
      <diagonal/>
    </border>
    <border>
      <left/>
      <right style="thin">
        <color theme="9" tint="0.59996337778862885"/>
      </right>
      <top/>
      <bottom style="thin">
        <color theme="9" tint="0.59996337778862885"/>
      </bottom>
      <diagonal/>
    </border>
    <border>
      <left/>
      <right/>
      <top style="thin">
        <color theme="9" tint="0.59996337778862885"/>
      </top>
      <bottom/>
      <diagonal/>
    </border>
    <border>
      <left/>
      <right style="thin">
        <color theme="9" tint="0.59996337778862885"/>
      </right>
      <top style="thin">
        <color theme="9" tint="0.59996337778862885"/>
      </top>
      <bottom/>
      <diagonal/>
    </border>
    <border>
      <left style="thin">
        <color theme="7" tint="0.59996337778862885"/>
      </left>
      <right style="thin">
        <color theme="7" tint="0.59996337778862885"/>
      </right>
      <top style="thin">
        <color theme="7" tint="0.59996337778862885"/>
      </top>
      <bottom/>
      <diagonal/>
    </border>
    <border>
      <left style="thin">
        <color theme="7" tint="0.59996337778862885"/>
      </left>
      <right style="thin">
        <color theme="7" tint="0.59996337778862885"/>
      </right>
      <top/>
      <bottom style="thin">
        <color theme="7" tint="0.59996337778862885"/>
      </bottom>
      <diagonal/>
    </border>
    <border>
      <left/>
      <right/>
      <top/>
      <bottom style="thin">
        <color theme="7" tint="0.59996337778862885"/>
      </bottom>
      <diagonal/>
    </border>
    <border>
      <left/>
      <right style="thin">
        <color theme="7" tint="0.59996337778862885"/>
      </right>
      <top/>
      <bottom style="thin">
        <color theme="7" tint="0.59996337778862885"/>
      </bottom>
      <diagonal/>
    </border>
    <border>
      <left/>
      <right/>
      <top style="thin">
        <color theme="7" tint="0.59996337778862885"/>
      </top>
      <bottom/>
      <diagonal/>
    </border>
    <border>
      <left/>
      <right style="thin">
        <color theme="7" tint="0.59996337778862885"/>
      </right>
      <top style="thin">
        <color theme="7" tint="0.59996337778862885"/>
      </top>
      <bottom/>
      <diagonal/>
    </border>
    <border>
      <left style="thin">
        <color theme="5" tint="0.59996337778862885"/>
      </left>
      <right style="thin">
        <color theme="5" tint="0.59996337778862885"/>
      </right>
      <top style="thin">
        <color theme="5" tint="0.59996337778862885"/>
      </top>
      <bottom/>
      <diagonal/>
    </border>
    <border>
      <left style="thin">
        <color theme="5" tint="0.59996337778862885"/>
      </left>
      <right style="thin">
        <color theme="5" tint="0.59996337778862885"/>
      </right>
      <top/>
      <bottom style="thin">
        <color theme="5" tint="0.59996337778862885"/>
      </bottom>
      <diagonal/>
    </border>
    <border>
      <left/>
      <right/>
      <top/>
      <bottom style="thin">
        <color theme="5" tint="0.59996337778862885"/>
      </bottom>
      <diagonal/>
    </border>
    <border>
      <left/>
      <right style="thin">
        <color theme="5" tint="0.59996337778862885"/>
      </right>
      <top/>
      <bottom style="thin">
        <color theme="5" tint="0.59996337778862885"/>
      </bottom>
      <diagonal/>
    </border>
    <border>
      <left/>
      <right/>
      <top style="thin">
        <color theme="5" tint="0.59996337778862885"/>
      </top>
      <bottom/>
      <diagonal/>
    </border>
    <border>
      <left/>
      <right style="thin">
        <color theme="5" tint="0.59996337778862885"/>
      </right>
      <top style="thin">
        <color theme="5" tint="0.59996337778862885"/>
      </top>
      <bottom/>
      <diagonal/>
    </border>
  </borders>
  <cellStyleXfs count="17">
    <xf numFmtId="0" fontId="0" fillId="0" borderId="0">
      <alignment vertical="top"/>
    </xf>
    <xf numFmtId="0" fontId="8" fillId="2" borderId="0" applyNumberFormat="0" applyBorder="0" applyAlignment="0" applyProtection="0"/>
    <xf numFmtId="0" fontId="7" fillId="0" borderId="3" applyNumberFormat="0" applyFill="0" applyProtection="0">
      <alignment horizontal="left" vertical="center" indent="1"/>
    </xf>
    <xf numFmtId="0" fontId="2" fillId="3" borderId="1" applyNumberFormat="0" applyAlignment="0" applyProtection="0"/>
    <xf numFmtId="0" fontId="3" fillId="4" borderId="2" applyNumberFormat="0" applyProtection="0">
      <alignment vertical="center"/>
    </xf>
    <xf numFmtId="0" fontId="4" fillId="0" borderId="0" applyFill="0" applyBorder="0" applyProtection="0">
      <alignment vertical="center"/>
    </xf>
    <xf numFmtId="43"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9" fontId="6" fillId="0" borderId="0" applyFont="0" applyFill="0" applyBorder="0" applyAlignment="0" applyProtection="0"/>
    <xf numFmtId="0" fontId="10" fillId="5" borderId="0" applyBorder="0" applyProtection="0">
      <alignment horizontal="left" vertical="top" wrapText="1" indent="1"/>
    </xf>
    <xf numFmtId="164" fontId="6" fillId="0" borderId="0">
      <alignment horizontal="left" indent="1"/>
    </xf>
    <xf numFmtId="0" fontId="9" fillId="5" borderId="0" applyNumberFormat="0" applyFont="0" applyBorder="0" applyAlignment="0">
      <alignment horizontal="left" vertical="center" indent="1"/>
    </xf>
    <xf numFmtId="0" fontId="5" fillId="0" borderId="0">
      <alignment horizontal="left" indent="1"/>
    </xf>
    <xf numFmtId="0" fontId="7" fillId="0" borderId="0" applyFill="0" applyProtection="0"/>
    <xf numFmtId="0" fontId="11" fillId="0" borderId="0" applyFill="0" applyProtection="0"/>
  </cellStyleXfs>
  <cellXfs count="104">
    <xf numFmtId="0" fontId="0" fillId="0" borderId="0" xfId="0">
      <alignment vertical="top"/>
    </xf>
    <xf numFmtId="0" fontId="12" fillId="0" borderId="0" xfId="0" applyFont="1">
      <alignment vertical="top"/>
    </xf>
    <xf numFmtId="0" fontId="12" fillId="0" borderId="0" xfId="0" applyFont="1" applyFill="1" applyBorder="1">
      <alignment vertical="top"/>
    </xf>
    <xf numFmtId="0" fontId="12" fillId="0" borderId="0" xfId="2" applyFont="1" applyFill="1" applyBorder="1" applyAlignment="1">
      <alignment vertical="center"/>
    </xf>
    <xf numFmtId="0" fontId="13" fillId="0" borderId="0" xfId="5" applyFont="1" applyFill="1" applyAlignment="1">
      <alignment horizontal="left" vertical="center"/>
    </xf>
    <xf numFmtId="0" fontId="14" fillId="0" borderId="0" xfId="0" applyFont="1" applyAlignment="1">
      <alignment horizontal="left" vertical="center" indent="1"/>
    </xf>
    <xf numFmtId="0" fontId="14" fillId="0" borderId="0" xfId="0" applyFont="1" applyFill="1" applyBorder="1" applyAlignment="1">
      <alignment horizontal="left" vertical="center" indent="1"/>
    </xf>
    <xf numFmtId="164" fontId="14" fillId="0" borderId="9" xfId="12" applyFont="1" applyFill="1" applyBorder="1" applyAlignment="1">
      <alignment horizontal="right" vertical="center" indent="1"/>
    </xf>
    <xf numFmtId="164" fontId="14" fillId="0" borderId="9" xfId="13" applyNumberFormat="1" applyFont="1" applyFill="1" applyBorder="1" applyAlignment="1">
      <alignment horizontal="right" vertical="center" wrapText="1" indent="1"/>
    </xf>
    <xf numFmtId="0" fontId="16" fillId="6" borderId="4" xfId="2" applyFont="1" applyFill="1" applyBorder="1" applyAlignment="1">
      <alignment horizontal="center" vertical="center"/>
    </xf>
    <xf numFmtId="0" fontId="16" fillId="6" borderId="5" xfId="2" applyFont="1" applyFill="1" applyBorder="1" applyAlignment="1">
      <alignment horizontal="center" vertical="center"/>
    </xf>
    <xf numFmtId="0" fontId="16" fillId="6" borderId="6" xfId="2" applyFont="1" applyFill="1" applyBorder="1" applyAlignment="1">
      <alignment horizontal="center" vertical="center"/>
    </xf>
    <xf numFmtId="0" fontId="14" fillId="0" borderId="0" xfId="0" applyFont="1" applyAlignment="1">
      <alignment horizontal="center" vertical="center"/>
    </xf>
    <xf numFmtId="0" fontId="14" fillId="0" borderId="0" xfId="0" applyFont="1" applyFill="1" applyBorder="1" applyAlignment="1">
      <alignment horizontal="center" vertical="center"/>
    </xf>
    <xf numFmtId="164" fontId="14" fillId="0" borderId="9" xfId="12" applyFont="1" applyFill="1" applyBorder="1" applyAlignment="1">
      <alignment horizontal="right" indent="1"/>
    </xf>
    <xf numFmtId="164" fontId="14" fillId="0" borderId="11" xfId="12" applyFont="1" applyFill="1" applyBorder="1" applyAlignment="1">
      <alignment horizontal="right" indent="1"/>
    </xf>
    <xf numFmtId="0" fontId="15" fillId="0" borderId="10" xfId="0" applyFont="1" applyFill="1" applyBorder="1" applyAlignment="1">
      <alignment horizontal="left" vertical="top" wrapText="1" indent="1"/>
    </xf>
    <xf numFmtId="0" fontId="15" fillId="0" borderId="0" xfId="0" applyFont="1" applyAlignment="1">
      <alignment horizontal="left" vertical="top" wrapText="1" indent="1"/>
    </xf>
    <xf numFmtId="0" fontId="15" fillId="0" borderId="0" xfId="0" applyFont="1" applyFill="1" applyBorder="1" applyAlignment="1">
      <alignment horizontal="left" vertical="top" wrapText="1" indent="1"/>
    </xf>
    <xf numFmtId="0" fontId="15" fillId="0" borderId="10" xfId="13" applyFont="1" applyFill="1" applyBorder="1" applyAlignment="1">
      <alignment horizontal="left" vertical="top" wrapText="1" indent="1"/>
    </xf>
    <xf numFmtId="0" fontId="12" fillId="0" borderId="8" xfId="16" applyFont="1" applyFill="1" applyBorder="1" applyAlignment="1">
      <alignment horizontal="center" vertical="center"/>
    </xf>
    <xf numFmtId="0" fontId="12" fillId="0" borderId="8" xfId="14" applyFont="1" applyFill="1" applyBorder="1" applyAlignment="1">
      <alignment horizontal="center" vertical="center"/>
    </xf>
    <xf numFmtId="0" fontId="16" fillId="7" borderId="4" xfId="2" applyFont="1" applyFill="1" applyBorder="1" applyAlignment="1">
      <alignment horizontal="center" vertical="center"/>
    </xf>
    <xf numFmtId="0" fontId="16" fillId="7" borderId="5" xfId="2" applyFont="1" applyFill="1" applyBorder="1" applyAlignment="1">
      <alignment horizontal="center" vertical="center"/>
    </xf>
    <xf numFmtId="0" fontId="16" fillId="7" borderId="6" xfId="2" applyFont="1" applyFill="1" applyBorder="1" applyAlignment="1">
      <alignment horizontal="center" vertical="center"/>
    </xf>
    <xf numFmtId="0" fontId="16" fillId="8" borderId="4" xfId="2" applyFont="1" applyFill="1" applyBorder="1" applyAlignment="1">
      <alignment horizontal="center" vertical="center"/>
    </xf>
    <xf numFmtId="0" fontId="16" fillId="8" borderId="5" xfId="2" applyFont="1" applyFill="1" applyBorder="1" applyAlignment="1">
      <alignment horizontal="center" vertical="center"/>
    </xf>
    <xf numFmtId="0" fontId="16" fillId="8" borderId="6" xfId="2" applyFont="1" applyFill="1" applyBorder="1" applyAlignment="1">
      <alignment horizontal="center" vertical="center"/>
    </xf>
    <xf numFmtId="164" fontId="14" fillId="0" borderId="14" xfId="12" applyFont="1" applyFill="1" applyBorder="1" applyAlignment="1">
      <alignment horizontal="right" indent="1"/>
    </xf>
    <xf numFmtId="0" fontId="15" fillId="0" borderId="15" xfId="13" applyFont="1" applyFill="1" applyBorder="1" applyAlignment="1">
      <alignment horizontal="left" vertical="top" wrapText="1" indent="1"/>
    </xf>
    <xf numFmtId="0" fontId="15" fillId="0" borderId="15" xfId="0" applyFont="1" applyFill="1" applyBorder="1" applyAlignment="1">
      <alignment horizontal="left" vertical="top" wrapText="1" indent="1"/>
    </xf>
    <xf numFmtId="164" fontId="14" fillId="0" borderId="14" xfId="13" applyNumberFormat="1" applyFont="1" applyFill="1" applyBorder="1" applyAlignment="1">
      <alignment horizontal="right" vertical="center" wrapText="1" indent="1"/>
    </xf>
    <xf numFmtId="164" fontId="14" fillId="0" borderId="14" xfId="12" applyFont="1" applyFill="1" applyBorder="1" applyAlignment="1">
      <alignment horizontal="right" vertical="center" indent="1"/>
    </xf>
    <xf numFmtId="0" fontId="16" fillId="9" borderId="4" xfId="2" applyFont="1" applyFill="1" applyBorder="1" applyAlignment="1">
      <alignment horizontal="center" vertical="center"/>
    </xf>
    <xf numFmtId="0" fontId="16" fillId="9" borderId="5" xfId="2" applyFont="1" applyFill="1" applyBorder="1" applyAlignment="1">
      <alignment horizontal="center" vertical="center"/>
    </xf>
    <xf numFmtId="0" fontId="16" fillId="9" borderId="6" xfId="2" applyFont="1" applyFill="1" applyBorder="1" applyAlignment="1">
      <alignment horizontal="center" vertical="center"/>
    </xf>
    <xf numFmtId="164" fontId="14" fillId="0" borderId="20" xfId="12" applyFont="1" applyFill="1" applyBorder="1" applyAlignment="1">
      <alignment horizontal="right" indent="1"/>
    </xf>
    <xf numFmtId="0" fontId="15" fillId="0" borderId="21" xfId="13" applyFont="1" applyFill="1" applyBorder="1" applyAlignment="1">
      <alignment horizontal="left" vertical="top" wrapText="1" indent="1"/>
    </xf>
    <xf numFmtId="0" fontId="15" fillId="0" borderId="21" xfId="0" applyFont="1" applyFill="1" applyBorder="1" applyAlignment="1">
      <alignment horizontal="left" vertical="top" wrapText="1" indent="1"/>
    </xf>
    <xf numFmtId="164" fontId="14" fillId="0" borderId="20" xfId="13" applyNumberFormat="1" applyFont="1" applyFill="1" applyBorder="1" applyAlignment="1">
      <alignment horizontal="right" vertical="center" wrapText="1" indent="1"/>
    </xf>
    <xf numFmtId="164" fontId="14" fillId="0" borderId="20" xfId="12" applyFont="1" applyFill="1" applyBorder="1" applyAlignment="1">
      <alignment horizontal="right" vertical="center" indent="1"/>
    </xf>
    <xf numFmtId="164" fontId="14" fillId="0" borderId="26" xfId="12" applyFont="1" applyFill="1" applyBorder="1" applyAlignment="1">
      <alignment horizontal="right" indent="1"/>
    </xf>
    <xf numFmtId="0" fontId="15" fillId="0" borderId="27" xfId="13" applyFont="1" applyFill="1" applyBorder="1" applyAlignment="1">
      <alignment horizontal="left" vertical="top" wrapText="1" indent="1"/>
    </xf>
    <xf numFmtId="0" fontId="15" fillId="0" borderId="27" xfId="0" applyFont="1" applyFill="1" applyBorder="1" applyAlignment="1">
      <alignment horizontal="left" vertical="top" wrapText="1" indent="1"/>
    </xf>
    <xf numFmtId="164" fontId="14" fillId="0" borderId="26" xfId="13" applyNumberFormat="1" applyFont="1" applyFill="1" applyBorder="1" applyAlignment="1">
      <alignment horizontal="right" vertical="center" wrapText="1" indent="1"/>
    </xf>
    <xf numFmtId="164" fontId="14" fillId="0" borderId="26" xfId="12" applyFont="1" applyFill="1" applyBorder="1" applyAlignment="1">
      <alignment horizontal="right" vertical="center" indent="1"/>
    </xf>
    <xf numFmtId="0" fontId="22" fillId="0" borderId="10" xfId="13" applyFont="1" applyFill="1" applyBorder="1" applyAlignment="1">
      <alignment horizontal="left" vertical="top" wrapText="1" indent="1"/>
    </xf>
    <xf numFmtId="0" fontId="22" fillId="0" borderId="10" xfId="0" applyFont="1" applyFill="1" applyBorder="1" applyAlignment="1">
      <alignment horizontal="left" vertical="top" wrapText="1" indent="1"/>
    </xf>
    <xf numFmtId="0" fontId="23" fillId="0" borderId="10" xfId="0" applyFont="1" applyFill="1" applyBorder="1" applyAlignment="1">
      <alignment horizontal="left" vertical="top" wrapText="1" indent="1"/>
    </xf>
    <xf numFmtId="0" fontId="23" fillId="0" borderId="27" xfId="0" applyFont="1" applyFill="1" applyBorder="1" applyAlignment="1">
      <alignment horizontal="left" vertical="top" wrapText="1" indent="1"/>
    </xf>
    <xf numFmtId="0" fontId="23" fillId="0" borderId="10" xfId="13" applyFont="1" applyFill="1" applyBorder="1" applyAlignment="1">
      <alignment horizontal="left" vertical="top" wrapText="1" indent="1"/>
    </xf>
    <xf numFmtId="164" fontId="24" fillId="0" borderId="26" xfId="13" applyNumberFormat="1" applyFont="1" applyFill="1" applyBorder="1" applyAlignment="1">
      <alignment horizontal="right" vertical="center" wrapText="1" indent="1"/>
    </xf>
    <xf numFmtId="0" fontId="23" fillId="0" borderId="27" xfId="13" applyFont="1" applyFill="1" applyBorder="1" applyAlignment="1">
      <alignment horizontal="left" vertical="top" wrapText="1" indent="1"/>
    </xf>
    <xf numFmtId="164" fontId="24" fillId="0" borderId="26" xfId="12" applyFont="1" applyFill="1" applyBorder="1" applyAlignment="1">
      <alignment horizontal="right" vertical="center" indent="1"/>
    </xf>
    <xf numFmtId="0" fontId="26" fillId="0" borderId="21" xfId="0" applyFont="1" applyFill="1" applyBorder="1" applyAlignment="1">
      <alignment horizontal="left" vertical="top" wrapText="1" indent="1"/>
    </xf>
    <xf numFmtId="0" fontId="26" fillId="0" borderId="10" xfId="13" applyFont="1" applyFill="1" applyBorder="1" applyAlignment="1">
      <alignment horizontal="left" vertical="top" wrapText="1" indent="1"/>
    </xf>
    <xf numFmtId="0" fontId="26" fillId="0" borderId="15" xfId="0" applyFont="1" applyFill="1" applyBorder="1" applyAlignment="1">
      <alignment horizontal="left" vertical="top" wrapText="1" indent="1"/>
    </xf>
    <xf numFmtId="0" fontId="26" fillId="0" borderId="21" xfId="13" applyFont="1" applyFill="1" applyBorder="1" applyAlignment="1">
      <alignment horizontal="left" vertical="top" wrapText="1" indent="1"/>
    </xf>
    <xf numFmtId="0" fontId="26" fillId="0" borderId="10" xfId="0" applyFont="1" applyFill="1" applyBorder="1" applyAlignment="1">
      <alignment horizontal="left" vertical="top" wrapText="1" indent="1"/>
    </xf>
    <xf numFmtId="0" fontId="28" fillId="0" borderId="15" xfId="0" applyFont="1" applyFill="1" applyBorder="1" applyAlignment="1">
      <alignment horizontal="left" vertical="top" wrapText="1" indent="1"/>
    </xf>
    <xf numFmtId="0" fontId="28" fillId="0" borderId="10" xfId="13" applyFont="1" applyFill="1" applyBorder="1" applyAlignment="1">
      <alignment horizontal="left" vertical="top" wrapText="1" indent="1"/>
    </xf>
    <xf numFmtId="0" fontId="28" fillId="0" borderId="15" xfId="13" applyFont="1" applyFill="1" applyBorder="1" applyAlignment="1">
      <alignment horizontal="left" vertical="top" wrapText="1" indent="1"/>
    </xf>
    <xf numFmtId="0" fontId="28" fillId="0" borderId="10" xfId="0" applyFont="1" applyFill="1" applyBorder="1" applyAlignment="1">
      <alignment horizontal="left" vertical="top" wrapText="1" indent="1"/>
    </xf>
    <xf numFmtId="0" fontId="23" fillId="0" borderId="15" xfId="13" applyFont="1" applyFill="1" applyBorder="1" applyAlignment="1">
      <alignment horizontal="left" vertical="top" wrapText="1" indent="1"/>
    </xf>
    <xf numFmtId="0" fontId="23" fillId="0" borderId="15" xfId="0" applyFont="1" applyFill="1" applyBorder="1" applyAlignment="1">
      <alignment horizontal="left" vertical="top" wrapText="1" indent="1"/>
    </xf>
    <xf numFmtId="0" fontId="22" fillId="0" borderId="15" xfId="0" applyFont="1" applyFill="1" applyBorder="1" applyAlignment="1">
      <alignment horizontal="left" vertical="top" wrapText="1" indent="1"/>
    </xf>
    <xf numFmtId="164" fontId="34" fillId="0" borderId="14" xfId="13" applyNumberFormat="1" applyFont="1" applyFill="1" applyBorder="1" applyAlignment="1">
      <alignment horizontal="right" vertical="center" wrapText="1" indent="1"/>
    </xf>
    <xf numFmtId="164" fontId="34" fillId="0" borderId="14" xfId="12" applyFont="1" applyFill="1" applyBorder="1" applyAlignment="1">
      <alignment horizontal="right" vertical="center" indent="1"/>
    </xf>
    <xf numFmtId="164" fontId="16" fillId="0" borderId="9" xfId="12" applyFont="1" applyFill="1" applyBorder="1" applyAlignment="1">
      <alignment horizontal="right" indent="1"/>
    </xf>
    <xf numFmtId="164" fontId="16" fillId="0" borderId="9" xfId="13" applyNumberFormat="1" applyFont="1" applyFill="1" applyBorder="1" applyAlignment="1">
      <alignment horizontal="right" vertical="center" wrapText="1" indent="1"/>
    </xf>
    <xf numFmtId="164" fontId="16" fillId="0" borderId="9" xfId="12" applyFont="1" applyFill="1" applyBorder="1" applyAlignment="1">
      <alignment horizontal="right" vertical="center" indent="1"/>
    </xf>
    <xf numFmtId="0" fontId="17" fillId="0" borderId="0" xfId="5" applyFont="1" applyFill="1" applyBorder="1">
      <alignment vertical="center"/>
    </xf>
    <xf numFmtId="0" fontId="25" fillId="0" borderId="13" xfId="11" applyFont="1" applyFill="1" applyBorder="1" applyAlignment="1">
      <alignment horizontal="left" vertical="center" wrapText="1" indent="1"/>
    </xf>
    <xf numFmtId="0" fontId="12" fillId="0" borderId="13" xfId="11" applyFont="1" applyFill="1" applyBorder="1" applyAlignment="1">
      <alignment horizontal="left" vertical="center" wrapText="1" indent="1"/>
    </xf>
    <xf numFmtId="0" fontId="12" fillId="0" borderId="11" xfId="11" applyFont="1" applyFill="1" applyBorder="1" applyAlignment="1">
      <alignment horizontal="left" vertical="center" wrapText="1" indent="1"/>
    </xf>
    <xf numFmtId="0" fontId="31" fillId="0" borderId="7" xfId="11" applyFont="1" applyFill="1" applyBorder="1" applyAlignment="1">
      <alignment horizontal="left" vertical="top" wrapText="1" indent="1"/>
    </xf>
    <xf numFmtId="0" fontId="32" fillId="0" borderId="7" xfId="11" applyFont="1" applyFill="1" applyBorder="1" applyAlignment="1">
      <alignment horizontal="left" vertical="top" wrapText="1" indent="1"/>
    </xf>
    <xf numFmtId="0" fontId="32" fillId="0" borderId="12" xfId="11" applyFont="1" applyFill="1" applyBorder="1" applyAlignment="1">
      <alignment horizontal="left" vertical="top" wrapText="1" indent="1"/>
    </xf>
    <xf numFmtId="0" fontId="16" fillId="6" borderId="0" xfId="15" applyFont="1" applyFill="1" applyBorder="1" applyAlignment="1">
      <alignment horizontal="center" vertical="center"/>
    </xf>
    <xf numFmtId="0" fontId="21" fillId="0" borderId="13" xfId="11" applyFont="1" applyFill="1" applyBorder="1" applyAlignment="1">
      <alignment horizontal="left" vertical="center" wrapText="1" indent="1"/>
    </xf>
    <xf numFmtId="0" fontId="29" fillId="0" borderId="7" xfId="11" applyFont="1" applyFill="1" applyBorder="1" applyAlignment="1">
      <alignment horizontal="left" vertical="top" wrapText="1" indent="1"/>
    </xf>
    <xf numFmtId="0" fontId="30" fillId="0" borderId="7" xfId="11" applyFont="1" applyFill="1" applyBorder="1" applyAlignment="1">
      <alignment horizontal="left" vertical="top" wrapText="1" indent="1"/>
    </xf>
    <xf numFmtId="0" fontId="30" fillId="0" borderId="12" xfId="11" applyFont="1" applyFill="1" applyBorder="1" applyAlignment="1">
      <alignment horizontal="left" vertical="top" wrapText="1" indent="1"/>
    </xf>
    <xf numFmtId="0" fontId="18" fillId="0" borderId="0" xfId="5" applyFont="1" applyFill="1" applyBorder="1">
      <alignment vertical="center"/>
    </xf>
    <xf numFmtId="0" fontId="25" fillId="0" borderId="18" xfId="11" applyFont="1" applyFill="1" applyBorder="1" applyAlignment="1">
      <alignment horizontal="left" vertical="center" wrapText="1" indent="1"/>
    </xf>
    <xf numFmtId="0" fontId="12" fillId="0" borderId="18" xfId="11" applyFont="1" applyFill="1" applyBorder="1" applyAlignment="1">
      <alignment horizontal="left" vertical="center" wrapText="1" indent="1"/>
    </xf>
    <xf numFmtId="0" fontId="12" fillId="0" borderId="19" xfId="11" applyFont="1" applyFill="1" applyBorder="1" applyAlignment="1">
      <alignment horizontal="left" vertical="center" wrapText="1" indent="1"/>
    </xf>
    <xf numFmtId="0" fontId="33" fillId="0" borderId="16" xfId="11" applyFont="1" applyFill="1" applyBorder="1" applyAlignment="1">
      <alignment horizontal="left" vertical="top" wrapText="1" indent="1"/>
    </xf>
    <xf numFmtId="0" fontId="15" fillId="0" borderId="16" xfId="11" applyFont="1" applyFill="1" applyBorder="1" applyAlignment="1">
      <alignment horizontal="left" vertical="top" wrapText="1" indent="1"/>
    </xf>
    <xf numFmtId="0" fontId="15" fillId="0" borderId="17" xfId="11" applyFont="1" applyFill="1" applyBorder="1" applyAlignment="1">
      <alignment horizontal="left" vertical="top" wrapText="1" indent="1"/>
    </xf>
    <xf numFmtId="0" fontId="20" fillId="0" borderId="0" xfId="5" applyFont="1" applyFill="1" applyBorder="1">
      <alignment vertical="center"/>
    </xf>
    <xf numFmtId="0" fontId="25" fillId="0" borderId="24" xfId="11" applyFont="1" applyFill="1" applyBorder="1" applyAlignment="1">
      <alignment horizontal="left" vertical="center" wrapText="1" indent="1"/>
    </xf>
    <xf numFmtId="0" fontId="12" fillId="0" borderId="24" xfId="11" applyFont="1" applyFill="1" applyBorder="1" applyAlignment="1">
      <alignment horizontal="left" vertical="center" wrapText="1" indent="1"/>
    </xf>
    <xf numFmtId="0" fontId="12" fillId="0" borderId="25" xfId="11" applyFont="1" applyFill="1" applyBorder="1" applyAlignment="1">
      <alignment horizontal="left" vertical="center" wrapText="1" indent="1"/>
    </xf>
    <xf numFmtId="0" fontId="27" fillId="0" borderId="22" xfId="11" applyFont="1" applyFill="1" applyBorder="1" applyAlignment="1">
      <alignment horizontal="left" vertical="top" wrapText="1" indent="1"/>
    </xf>
    <xf numFmtId="0" fontId="15" fillId="0" borderId="22" xfId="11" applyFont="1" applyFill="1" applyBorder="1" applyAlignment="1">
      <alignment horizontal="left" vertical="top" wrapText="1" indent="1"/>
    </xf>
    <xf numFmtId="0" fontId="15" fillId="0" borderId="23" xfId="11" applyFont="1" applyFill="1" applyBorder="1" applyAlignment="1">
      <alignment horizontal="left" vertical="top" wrapText="1" indent="1"/>
    </xf>
    <xf numFmtId="0" fontId="19" fillId="0" borderId="0" xfId="5" applyFont="1" applyFill="1" applyBorder="1">
      <alignment vertical="center"/>
    </xf>
    <xf numFmtId="0" fontId="12" fillId="0" borderId="30" xfId="11" applyFont="1" applyFill="1" applyBorder="1" applyAlignment="1">
      <alignment horizontal="left" vertical="center" wrapText="1" indent="1"/>
    </xf>
    <xf numFmtId="0" fontId="12" fillId="0" borderId="31" xfId="11" applyFont="1" applyFill="1" applyBorder="1" applyAlignment="1">
      <alignment horizontal="left" vertical="center" wrapText="1" indent="1"/>
    </xf>
    <xf numFmtId="0" fontId="15" fillId="0" borderId="28" xfId="11" applyFont="1" applyFill="1" applyBorder="1" applyAlignment="1">
      <alignment horizontal="left" vertical="top" wrapText="1" indent="1"/>
    </xf>
    <xf numFmtId="0" fontId="15" fillId="0" borderId="29" xfId="11" applyFont="1" applyFill="1" applyBorder="1" applyAlignment="1">
      <alignment horizontal="left" vertical="top" wrapText="1" indent="1"/>
    </xf>
    <xf numFmtId="0" fontId="15" fillId="0" borderId="7" xfId="11" applyFont="1" applyFill="1" applyBorder="1" applyAlignment="1">
      <alignment horizontal="left" vertical="top" wrapText="1" indent="1"/>
    </xf>
    <xf numFmtId="0" fontId="15" fillId="0" borderId="12" xfId="11" applyFont="1" applyFill="1" applyBorder="1" applyAlignment="1">
      <alignment horizontal="left" vertical="top" wrapText="1" indent="1"/>
    </xf>
  </cellXfs>
  <cellStyles count="17">
    <cellStyle name="40% - Accent1" xfId="1" builtinId="31" customBuiltin="1"/>
    <cellStyle name="Accent1" xfId="3" builtinId="29" customBuiltin="1"/>
    <cellStyle name="Accent5" xfId="4" builtinId="45" customBuiltin="1"/>
    <cellStyle name="Banded" xfId="13" xr:uid="{00000000-0005-0000-0000-000003000000}"/>
    <cellStyle name="Comma" xfId="6" builtinId="3" customBuiltin="1"/>
    <cellStyle name="Comma [0]" xfId="7" builtinId="6" customBuiltin="1"/>
    <cellStyle name="Currency" xfId="8" builtinId="4" customBuiltin="1"/>
    <cellStyle name="Currency [0]" xfId="9" builtinId="7" customBuiltin="1"/>
    <cellStyle name="Day" xfId="12" xr:uid="{00000000-0005-0000-0000-000008000000}"/>
    <cellStyle name="Heading 1" xfId="2" builtinId="16" customBuiltin="1"/>
    <cellStyle name="Heading 2" xfId="15" builtinId="17" customBuiltin="1"/>
    <cellStyle name="Heading 3" xfId="16" builtinId="18" customBuiltin="1"/>
    <cellStyle name="Heading 4" xfId="11" builtinId="19" customBuiltin="1"/>
    <cellStyle name="Normal" xfId="0" builtinId="0" customBuiltin="1"/>
    <cellStyle name="Percent" xfId="10" builtinId="5" customBuiltin="1"/>
    <cellStyle name="Settings Entry" xfId="14" xr:uid="{00000000-0005-0000-0000-00000F000000}"/>
    <cellStyle name="Title" xfId="5" builtinId="15" customBuiltin="1"/>
  </cellStyles>
  <dxfs count="24">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8</xdr:col>
      <xdr:colOff>0</xdr:colOff>
      <xdr:row>1</xdr:row>
      <xdr:rowOff>1143000</xdr:rowOff>
    </xdr:to>
    <xdr:pic>
      <xdr:nvPicPr>
        <xdr:cNvPr id="3" name="Picture 2" descr="Photo collage of word: Winter" title="Header Winter">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3924300" y="114300"/>
          <a:ext cx="5067300"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8</xdr:col>
      <xdr:colOff>0</xdr:colOff>
      <xdr:row>1</xdr:row>
      <xdr:rowOff>1143000</xdr:rowOff>
    </xdr:to>
    <xdr:pic>
      <xdr:nvPicPr>
        <xdr:cNvPr id="3" name="Picture 2" descr="Photo collage of word: Winter" title="Header Winter">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3924300" y="114300"/>
          <a:ext cx="5067300" cy="1143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8</xdr:col>
      <xdr:colOff>0</xdr:colOff>
      <xdr:row>1</xdr:row>
      <xdr:rowOff>1143000</xdr:rowOff>
    </xdr:to>
    <xdr:pic>
      <xdr:nvPicPr>
        <xdr:cNvPr id="2" name="Picture 1" descr="Photo collage of word: Spring" title="Header Spring">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3924300" y="114300"/>
          <a:ext cx="5067300" cy="1143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8</xdr:col>
      <xdr:colOff>0</xdr:colOff>
      <xdr:row>1</xdr:row>
      <xdr:rowOff>1143000</xdr:rowOff>
    </xdr:to>
    <xdr:pic>
      <xdr:nvPicPr>
        <xdr:cNvPr id="4" name="Picture 3" descr="Photo collage of word: Spring" title="Header Spring">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3924300" y="114300"/>
          <a:ext cx="5067300" cy="1143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8</xdr:col>
      <xdr:colOff>0</xdr:colOff>
      <xdr:row>1</xdr:row>
      <xdr:rowOff>1143000</xdr:rowOff>
    </xdr:to>
    <xdr:pic>
      <xdr:nvPicPr>
        <xdr:cNvPr id="4" name="Picture 3" descr="Photo collage of word: Spring" title="Header Spring">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3924300" y="114300"/>
          <a:ext cx="5067300" cy="1143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8</xdr:col>
      <xdr:colOff>0</xdr:colOff>
      <xdr:row>1</xdr:row>
      <xdr:rowOff>1143000</xdr:rowOff>
    </xdr:to>
    <xdr:pic>
      <xdr:nvPicPr>
        <xdr:cNvPr id="3" name="Picture 2" descr="Photo collage of word: Summer" title="Header Summer">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3924300" y="114300"/>
          <a:ext cx="5067300" cy="1143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8</xdr:col>
      <xdr:colOff>0</xdr:colOff>
      <xdr:row>1</xdr:row>
      <xdr:rowOff>1143000</xdr:rowOff>
    </xdr:to>
    <xdr:pic>
      <xdr:nvPicPr>
        <xdr:cNvPr id="4" name="Picture 3" descr="Photo collage of word: Summer" title="Header Summer">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3924300" y="114300"/>
          <a:ext cx="5067300" cy="1143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8</xdr:col>
      <xdr:colOff>0</xdr:colOff>
      <xdr:row>1</xdr:row>
      <xdr:rowOff>1143000</xdr:rowOff>
    </xdr:to>
    <xdr:pic>
      <xdr:nvPicPr>
        <xdr:cNvPr id="4" name="Picture 3" descr="Photo collage of word: Summer" title="Header Summer">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3924300" y="114300"/>
          <a:ext cx="5067300" cy="1143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8</xdr:col>
      <xdr:colOff>0</xdr:colOff>
      <xdr:row>1</xdr:row>
      <xdr:rowOff>1143000</xdr:rowOff>
    </xdr:to>
    <xdr:pic>
      <xdr:nvPicPr>
        <xdr:cNvPr id="3" name="Picture 2" descr="Photo collage of word: Fall" title="Header Fall">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
        <a:stretch/>
      </xdr:blipFill>
      <xdr:spPr>
        <a:xfrm>
          <a:off x="3924300" y="114300"/>
          <a:ext cx="5067300" cy="1143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8</xdr:col>
      <xdr:colOff>0</xdr:colOff>
      <xdr:row>1</xdr:row>
      <xdr:rowOff>1143000</xdr:rowOff>
    </xdr:to>
    <xdr:pic>
      <xdr:nvPicPr>
        <xdr:cNvPr id="4" name="Picture 3" descr="Photo collage of word: Fall" title="Header Fall">
          <a:extLst>
            <a:ext uri="{FF2B5EF4-FFF2-40B4-BE49-F238E27FC236}">
              <a16:creationId xmlns:a16="http://schemas.microsoft.com/office/drawing/2014/main" id="{00000000-0008-0000-09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
        <a:stretch/>
      </xdr:blipFill>
      <xdr:spPr>
        <a:xfrm>
          <a:off x="3924300" y="114300"/>
          <a:ext cx="5067300" cy="1143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8</xdr:col>
      <xdr:colOff>0</xdr:colOff>
      <xdr:row>1</xdr:row>
      <xdr:rowOff>1143000</xdr:rowOff>
    </xdr:to>
    <xdr:pic>
      <xdr:nvPicPr>
        <xdr:cNvPr id="4" name="Picture 3" descr="Photo collage of word: Fall" title="Header Fall">
          <a:extLst>
            <a:ext uri="{FF2B5EF4-FFF2-40B4-BE49-F238E27FC236}">
              <a16:creationId xmlns:a16="http://schemas.microsoft.com/office/drawing/2014/main" id="{00000000-0008-0000-0A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
        <a:stretch/>
      </xdr:blipFill>
      <xdr:spPr>
        <a:xfrm>
          <a:off x="3924300" y="114300"/>
          <a:ext cx="5067300" cy="1143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8</xdr:col>
      <xdr:colOff>0</xdr:colOff>
      <xdr:row>1</xdr:row>
      <xdr:rowOff>1143000</xdr:rowOff>
    </xdr:to>
    <xdr:pic>
      <xdr:nvPicPr>
        <xdr:cNvPr id="3" name="Picture 2" descr="Photo collage of word: Winter" title="Header Winter">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3924300" y="114300"/>
          <a:ext cx="5067300" cy="1143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6">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59999389629810485"/>
    <pageSetUpPr autoPageBreaks="0" fitToPage="1"/>
  </sheetPr>
  <dimension ref="A1:L15"/>
  <sheetViews>
    <sheetView showGridLines="0" topLeftCell="A10" zoomScaleNormal="100" workbookViewId="0">
      <selection activeCell="H9" sqref="H9"/>
    </sheetView>
  </sheetViews>
  <sheetFormatPr defaultColWidth="8.69921875" defaultRowHeight="13.8" x14ac:dyDescent="0.25"/>
  <cols>
    <col min="1" max="1" width="1.59765625" style="1" customWidth="1"/>
    <col min="2" max="8" width="16.59765625" style="1" customWidth="1"/>
    <col min="9" max="9" width="1.59765625" style="2" customWidth="1"/>
    <col min="10" max="10" width="8.59765625" style="2" customWidth="1"/>
    <col min="11" max="12" width="12.19921875" style="2" customWidth="1"/>
    <col min="13" max="13" width="1.59765625" style="2" customWidth="1"/>
    <col min="14" max="16384" width="8.69921875" style="2"/>
  </cols>
  <sheetData>
    <row r="1" spans="1:12" ht="9" customHeight="1" x14ac:dyDescent="0.25">
      <c r="I1" s="2" t="s">
        <v>2</v>
      </c>
    </row>
    <row r="2" spans="1:12" ht="96" customHeight="1" x14ac:dyDescent="0.25">
      <c r="B2" s="71" t="str">
        <f>"January "&amp;CalendarYear</f>
        <v>January 2021</v>
      </c>
      <c r="C2" s="71"/>
      <c r="D2" s="71"/>
      <c r="E2" s="3"/>
      <c r="F2" s="3"/>
      <c r="G2" s="3"/>
      <c r="H2" s="4"/>
    </row>
    <row r="3" spans="1:12" s="13" customFormat="1" ht="24" customHeight="1" x14ac:dyDescent="0.25">
      <c r="A3" s="12"/>
      <c r="B3" s="9" t="str">
        <f>WeekStart</f>
        <v>Sunday</v>
      </c>
      <c r="C3" s="10" t="str">
        <f t="shared" ref="C3:H3" si="0">TEXT(C4,"dddd")</f>
        <v>Monday</v>
      </c>
      <c r="D3" s="10" t="str">
        <f t="shared" si="0"/>
        <v>Tuesday</v>
      </c>
      <c r="E3" s="10" t="str">
        <f t="shared" si="0"/>
        <v>Wednesday</v>
      </c>
      <c r="F3" s="10" t="str">
        <f t="shared" si="0"/>
        <v>Thursday</v>
      </c>
      <c r="G3" s="10" t="str">
        <f t="shared" si="0"/>
        <v>Friday</v>
      </c>
      <c r="H3" s="11" t="str">
        <f t="shared" si="0"/>
        <v>Saturday</v>
      </c>
      <c r="K3" s="78" t="s">
        <v>3</v>
      </c>
      <c r="L3" s="78"/>
    </row>
    <row r="4" spans="1:12" s="6" customFormat="1" ht="24" customHeight="1" x14ac:dyDescent="0.25">
      <c r="A4" s="5"/>
      <c r="B4" s="14">
        <f t="array" ref="B4:H4">DaysAndWeeks+DATE(CalendarYear,1,1)-WEEKDAY(DATE(CalendarYear,1,1),(WeekStart="Monday")+1)+1</f>
        <v>44192</v>
      </c>
      <c r="C4" s="14">
        <v>44193</v>
      </c>
      <c r="D4" s="14">
        <v>44194</v>
      </c>
      <c r="E4" s="14">
        <v>44195</v>
      </c>
      <c r="F4" s="14">
        <v>44196</v>
      </c>
      <c r="G4" s="14">
        <v>44197</v>
      </c>
      <c r="H4" s="15">
        <v>44198</v>
      </c>
      <c r="K4" s="20" t="s">
        <v>4</v>
      </c>
      <c r="L4" s="20" t="s">
        <v>5</v>
      </c>
    </row>
    <row r="5" spans="1:12" s="18" customFormat="1" ht="56.1" customHeight="1" x14ac:dyDescent="0.25">
      <c r="A5" s="17"/>
      <c r="B5" s="16"/>
      <c r="C5" s="16"/>
      <c r="D5" s="16"/>
      <c r="E5" s="16"/>
      <c r="F5" s="16"/>
      <c r="G5" s="16"/>
      <c r="H5" s="16"/>
      <c r="K5" s="21">
        <v>2021</v>
      </c>
      <c r="L5" s="21" t="s">
        <v>0</v>
      </c>
    </row>
    <row r="6" spans="1:12" s="6" customFormat="1" ht="24" customHeight="1" x14ac:dyDescent="0.25">
      <c r="A6" s="5"/>
      <c r="B6" s="8">
        <f t="array" ref="B6:H6">DaysAndWeeks+DATE(CalendarYear,1,1)-WEEKDAY(DATE(CalendarYear,1,1),(WeekStart="Monday")+1)+8</f>
        <v>44199</v>
      </c>
      <c r="C6" s="69">
        <v>44200</v>
      </c>
      <c r="D6" s="69">
        <v>44201</v>
      </c>
      <c r="E6" s="69">
        <v>44202</v>
      </c>
      <c r="F6" s="69">
        <v>44203</v>
      </c>
      <c r="G6" s="69">
        <v>44204</v>
      </c>
      <c r="H6" s="8">
        <v>44205</v>
      </c>
    </row>
    <row r="7" spans="1:12" s="18" customFormat="1" ht="108" customHeight="1" x14ac:dyDescent="0.25">
      <c r="A7" s="17"/>
      <c r="B7" s="19"/>
      <c r="C7" s="46" t="s">
        <v>60</v>
      </c>
      <c r="D7" s="46" t="s">
        <v>61</v>
      </c>
      <c r="E7" s="46" t="s">
        <v>37</v>
      </c>
      <c r="F7" s="47" t="s">
        <v>62</v>
      </c>
      <c r="G7" s="46" t="s">
        <v>38</v>
      </c>
      <c r="H7" s="19"/>
    </row>
    <row r="8" spans="1:12" s="6" customFormat="1" ht="24" customHeight="1" x14ac:dyDescent="0.25">
      <c r="A8" s="5"/>
      <c r="B8" s="7">
        <f t="array" ref="B8:H8">DaysAndWeeks+DATE(CalendarYear,1,1)-WEEKDAY(DATE(CalendarYear,1,1),(WeekStart="Monday")+1)+15</f>
        <v>44206</v>
      </c>
      <c r="C8" s="70">
        <v>44207</v>
      </c>
      <c r="D8" s="70">
        <v>44208</v>
      </c>
      <c r="E8" s="70">
        <v>44209</v>
      </c>
      <c r="F8" s="70">
        <v>44210</v>
      </c>
      <c r="G8" s="70">
        <v>44211</v>
      </c>
      <c r="H8" s="7">
        <v>44212</v>
      </c>
    </row>
    <row r="9" spans="1:12" s="18" customFormat="1" ht="113.4" customHeight="1" x14ac:dyDescent="0.25">
      <c r="A9" s="17"/>
      <c r="B9" s="16"/>
      <c r="C9" s="47" t="s">
        <v>18</v>
      </c>
      <c r="D9" s="46" t="s">
        <v>58</v>
      </c>
      <c r="E9" s="46" t="s">
        <v>37</v>
      </c>
      <c r="F9" s="47" t="s">
        <v>42</v>
      </c>
      <c r="G9" s="46" t="s">
        <v>38</v>
      </c>
      <c r="H9" s="16"/>
    </row>
    <row r="10" spans="1:12" s="6" customFormat="1" ht="24" customHeight="1" x14ac:dyDescent="0.25">
      <c r="A10" s="5"/>
      <c r="B10" s="8">
        <f t="array" ref="B10:H10">DaysAndWeeks+DATE(CalendarYear,1,1)-WEEKDAY(DATE(CalendarYear,1,1),(WeekStart="Monday")+1)+22</f>
        <v>44213</v>
      </c>
      <c r="C10" s="69">
        <v>44214</v>
      </c>
      <c r="D10" s="69">
        <v>44215</v>
      </c>
      <c r="E10" s="69">
        <v>44216</v>
      </c>
      <c r="F10" s="69">
        <v>44217</v>
      </c>
      <c r="G10" s="69">
        <v>44218</v>
      </c>
      <c r="H10" s="8">
        <v>44219</v>
      </c>
    </row>
    <row r="11" spans="1:12" s="18" customFormat="1" ht="110.4" customHeight="1" x14ac:dyDescent="0.25">
      <c r="A11" s="17"/>
      <c r="B11" s="19"/>
      <c r="C11" s="46" t="s">
        <v>14</v>
      </c>
      <c r="D11" s="47" t="s">
        <v>19</v>
      </c>
      <c r="E11" s="46" t="s">
        <v>37</v>
      </c>
      <c r="F11" s="46" t="s">
        <v>64</v>
      </c>
      <c r="G11" s="46" t="s">
        <v>38</v>
      </c>
      <c r="H11" s="19"/>
    </row>
    <row r="12" spans="1:12" s="6" customFormat="1" ht="24" customHeight="1" x14ac:dyDescent="0.25">
      <c r="A12" s="5"/>
      <c r="B12" s="7">
        <f t="array" ref="B12:H12">DaysAndWeeks+DATE(CalendarYear,1,1)-WEEKDAY(DATE(CalendarYear,1,1),(WeekStart="Monday")+1)+29</f>
        <v>44220</v>
      </c>
      <c r="C12" s="70">
        <v>44221</v>
      </c>
      <c r="D12" s="70">
        <v>44222</v>
      </c>
      <c r="E12" s="70">
        <v>44223</v>
      </c>
      <c r="F12" s="70">
        <v>44224</v>
      </c>
      <c r="G12" s="70">
        <v>44225</v>
      </c>
      <c r="H12" s="7">
        <v>44226</v>
      </c>
    </row>
    <row r="13" spans="1:12" s="18" customFormat="1" ht="111.6" customHeight="1" x14ac:dyDescent="0.25">
      <c r="A13" s="17"/>
      <c r="B13" s="16"/>
      <c r="C13" s="47" t="s">
        <v>35</v>
      </c>
      <c r="D13" s="47" t="s">
        <v>36</v>
      </c>
      <c r="E13" s="46" t="s">
        <v>37</v>
      </c>
      <c r="F13" s="47" t="s">
        <v>59</v>
      </c>
      <c r="G13" s="46" t="s">
        <v>38</v>
      </c>
      <c r="H13" s="16"/>
    </row>
    <row r="14" spans="1:12" s="6" customFormat="1" ht="24" customHeight="1" x14ac:dyDescent="0.25">
      <c r="A14" s="5"/>
      <c r="B14" s="8">
        <f t="array" ref="B14:C14">DaysAndWeeks+DATE(CalendarYear,1,1)-WEEKDAY(DATE(CalendarYear,1,1),(WeekStart="Monday")+1)+36</f>
        <v>44227</v>
      </c>
      <c r="C14" s="8">
        <v>44228</v>
      </c>
      <c r="D14" s="72" t="s">
        <v>9</v>
      </c>
      <c r="E14" s="73"/>
      <c r="F14" s="73"/>
      <c r="G14" s="73"/>
      <c r="H14" s="74"/>
    </row>
    <row r="15" spans="1:12" s="18" customFormat="1" ht="56.1" customHeight="1" x14ac:dyDescent="0.25">
      <c r="A15" s="17"/>
      <c r="B15" s="19"/>
      <c r="C15" s="19"/>
      <c r="D15" s="75" t="s">
        <v>40</v>
      </c>
      <c r="E15" s="76"/>
      <c r="F15" s="76"/>
      <c r="G15" s="76"/>
      <c r="H15" s="77"/>
    </row>
  </sheetData>
  <mergeCells count="4">
    <mergeCell ref="B2:D2"/>
    <mergeCell ref="D14:H14"/>
    <mergeCell ref="D15:H15"/>
    <mergeCell ref="K3:L3"/>
  </mergeCells>
  <phoneticPr fontId="1" type="noConversion"/>
  <conditionalFormatting sqref="B12:H12 B14:C14">
    <cfRule type="expression" dxfId="23" priority="24">
      <formula>AND(DAY(B12)&gt;=1,DAY(B12)&lt;=15)</formula>
    </cfRule>
  </conditionalFormatting>
  <conditionalFormatting sqref="B4:G4">
    <cfRule type="expression" dxfId="22" priority="23">
      <formula>DAY(B4)&gt;8</formula>
    </cfRule>
  </conditionalFormatting>
  <dataValidations count="13">
    <dataValidation type="list" errorStyle="warning" allowBlank="1" showInputMessage="1" showErrorMessage="1" error="Select a day from the list. Select CANCEL, then press ALT+DOWN ARROW to pick day from the drop-down list" prompt="Select week start day in this cell. Press ALT+DOWN ARROW to open drop-down list, press DOWN ARROW then ENTER to make selection" sqref="L5" xr:uid="{00000000-0002-0000-0000-000000000000}">
      <formula1>"Sunday, Monday"</formula1>
    </dataValidation>
    <dataValidation allowBlank="1" showInputMessage="1" showErrorMessage="1" prompt="Create a custom one-month calendar in this workbook. Customize year and starting day of the week for all months with this January worksheet. Each month is on a separate worksheet." sqref="A1" xr:uid="{00000000-0002-0000-0000-000001000000}"/>
    <dataValidation allowBlank="1" showInputMessage="1" showErrorMessage="1" prompt="Enter year in cell below" sqref="K4" xr:uid="{00000000-0002-0000-0000-000002000000}"/>
    <dataValidation allowBlank="1" showInputMessage="1" showErrorMessage="1" prompt="Select week start day in cell below" sqref="L4" xr:uid="{00000000-0002-0000-0000-000003000000}"/>
    <dataValidation allowBlank="1" showInputMessage="1" showErrorMessage="1" prompt="Enter year in this cell" sqref="K5" xr:uid="{00000000-0002-0000-0000-000004000000}"/>
    <dataValidation allowBlank="1" showInputMessage="1" showErrorMessage="1" prompt="This row contains weekday names for this calendar. This cell contains the starting day of the week. To change week start day, enter a new weekday in cell L5, in this worksheet." sqref="B3" xr:uid="{00000000-0002-0000-0000-000005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000-000006000000}"/>
    <dataValidation allowBlank="1" showInputMessage="1" showErrorMessage="1" prompt="The year in this cell is automatically updated based on the year entered in cell K5. Calendar below has dates for previous and next month with lighter font shade." sqref="B2:D2" xr:uid="{00000000-0002-0000-0000-000007000000}"/>
    <dataValidation allowBlank="1" showInputMessage="1" showErrorMessage="1" prompt="Automatically determined weekday" sqref="C3:H3" xr:uid="{00000000-0002-0000-0000-000008000000}"/>
    <dataValidation allowBlank="1" showInputMessage="1" showErrorMessage="1" prompt="This row &amp; rows 7, 9, 11, 13, &amp; 15 are cells for entering daily notes related to the calendar day in the cell above." sqref="B5" xr:uid="{00000000-0002-0000-0000-000009000000}"/>
    <dataValidation allowBlank="1" showInputMessage="1" prompt="Enter monthly Notes in this cell" sqref="D15:H15" xr:uid="{00000000-0002-0000-0000-00000A000000}"/>
    <dataValidation allowBlank="1" showInputMessage="1" prompt="Enter monthly Notes in cell below" sqref="D14:H14" xr:uid="{00000000-0002-0000-0000-00000B000000}"/>
    <dataValidation allowBlank="1" showInputMessage="1" showErrorMessage="1" prompt="Enter year and select calendar start day in cells below. These Calendar Settings cells will not print" sqref="K3" xr:uid="{00000000-0002-0000-0000-00000C000000}"/>
  </dataValidations>
  <printOptions horizontalCentered="1"/>
  <pageMargins left="0.25" right="0.25" top="0.5" bottom="0.5" header="0.3" footer="0.3"/>
  <pageSetup orientation="landscape" r:id="rId1"/>
  <headerFooter differentFirst="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59999389629810485"/>
    <pageSetUpPr fitToPage="1"/>
  </sheetPr>
  <dimension ref="A1:I15"/>
  <sheetViews>
    <sheetView showGridLines="0" topLeftCell="A10" zoomScaleNormal="100" workbookViewId="0">
      <selection activeCell="B11" sqref="B11"/>
    </sheetView>
  </sheetViews>
  <sheetFormatPr defaultColWidth="8.69921875" defaultRowHeight="13.8" x14ac:dyDescent="0.25"/>
  <cols>
    <col min="1" max="1" width="1.59765625" style="1" customWidth="1"/>
    <col min="2" max="8" width="16.59765625" style="1" customWidth="1"/>
    <col min="9" max="9" width="1.59765625" style="2" customWidth="1"/>
    <col min="10" max="10" width="8.59765625" style="2" customWidth="1"/>
    <col min="11" max="16384" width="8.69921875" style="2"/>
  </cols>
  <sheetData>
    <row r="1" spans="1:9" ht="9" customHeight="1" x14ac:dyDescent="0.25">
      <c r="I1" s="2" t="s">
        <v>2</v>
      </c>
    </row>
    <row r="2" spans="1:9" ht="96" customHeight="1" x14ac:dyDescent="0.25">
      <c r="B2" s="71" t="str">
        <f>"February "&amp;CalendarYear</f>
        <v>February 2021</v>
      </c>
      <c r="C2" s="71"/>
      <c r="D2" s="71"/>
      <c r="E2" s="3"/>
      <c r="F2" s="3"/>
      <c r="G2" s="3"/>
      <c r="H2" s="4"/>
    </row>
    <row r="3" spans="1:9" s="13" customFormat="1" ht="24" customHeight="1" x14ac:dyDescent="0.25">
      <c r="A3" s="12"/>
      <c r="B3" s="9" t="str">
        <f>WeekStart</f>
        <v>Sunday</v>
      </c>
      <c r="C3" s="10" t="str">
        <f t="shared" ref="C3:H3" si="0">TEXT(C4,"dddd")</f>
        <v>Monday</v>
      </c>
      <c r="D3" s="10" t="str">
        <f t="shared" si="0"/>
        <v>Tuesday</v>
      </c>
      <c r="E3" s="10" t="str">
        <f t="shared" si="0"/>
        <v>Wednesday</v>
      </c>
      <c r="F3" s="10" t="str">
        <f t="shared" si="0"/>
        <v>Thursday</v>
      </c>
      <c r="G3" s="10" t="str">
        <f t="shared" si="0"/>
        <v>Friday</v>
      </c>
      <c r="H3" s="11" t="str">
        <f t="shared" si="0"/>
        <v>Saturday</v>
      </c>
    </row>
    <row r="4" spans="1:9" s="6" customFormat="1" ht="24" customHeight="1" x14ac:dyDescent="0.25">
      <c r="A4" s="5"/>
      <c r="B4" s="14">
        <f t="array" ref="B4:H4">DaysAndWeeks+DATE(CalendarYear,2,1)-WEEKDAY(DATE(CalendarYear,2,1),(WeekStart="Monday")+1)+1</f>
        <v>44227</v>
      </c>
      <c r="C4" s="68">
        <v>44228</v>
      </c>
      <c r="D4" s="68">
        <v>44229</v>
      </c>
      <c r="E4" s="68">
        <v>44230</v>
      </c>
      <c r="F4" s="68">
        <v>44231</v>
      </c>
      <c r="G4" s="68">
        <v>44232</v>
      </c>
      <c r="H4" s="15">
        <v>44233</v>
      </c>
    </row>
    <row r="5" spans="1:9" s="18" customFormat="1" ht="110.25" customHeight="1" x14ac:dyDescent="0.25">
      <c r="A5" s="17"/>
      <c r="B5" s="16"/>
      <c r="C5" s="47" t="s">
        <v>6</v>
      </c>
      <c r="D5" s="47" t="s">
        <v>48</v>
      </c>
      <c r="E5" s="46" t="s">
        <v>37</v>
      </c>
      <c r="F5" s="47" t="s">
        <v>49</v>
      </c>
      <c r="G5" s="46" t="s">
        <v>38</v>
      </c>
      <c r="H5" s="16"/>
    </row>
    <row r="6" spans="1:9" s="6" customFormat="1" ht="24" customHeight="1" x14ac:dyDescent="0.25">
      <c r="A6" s="5"/>
      <c r="B6" s="8">
        <f t="array" ref="B6:H6">DaysAndWeeks+DATE(CalendarYear,2,1)-WEEKDAY(DATE(CalendarYear,2,1),(WeekStart="Monday")+1)+8</f>
        <v>44234</v>
      </c>
      <c r="C6" s="69">
        <v>44235</v>
      </c>
      <c r="D6" s="69">
        <v>44236</v>
      </c>
      <c r="E6" s="69">
        <v>44237</v>
      </c>
      <c r="F6" s="69">
        <v>44238</v>
      </c>
      <c r="G6" s="69">
        <v>44239</v>
      </c>
      <c r="H6" s="8">
        <v>44240</v>
      </c>
    </row>
    <row r="7" spans="1:9" s="18" customFormat="1" ht="109.2" customHeight="1" x14ac:dyDescent="0.25">
      <c r="A7" s="17"/>
      <c r="B7" s="19"/>
      <c r="C7" s="47" t="s">
        <v>19</v>
      </c>
      <c r="D7" s="47" t="s">
        <v>43</v>
      </c>
      <c r="E7" s="46" t="s">
        <v>37</v>
      </c>
      <c r="F7" s="46" t="s">
        <v>44</v>
      </c>
      <c r="G7" s="46" t="s">
        <v>38</v>
      </c>
      <c r="H7" s="19"/>
    </row>
    <row r="8" spans="1:9" s="6" customFormat="1" ht="24" customHeight="1" x14ac:dyDescent="0.25">
      <c r="A8" s="5"/>
      <c r="B8" s="7">
        <f t="array" ref="B8:H8">DaysAndWeeks+DATE(CalendarYear,2,1)-WEEKDAY(DATE(CalendarYear,2,1),(WeekStart="Monday")+1)+15</f>
        <v>44241</v>
      </c>
      <c r="C8" s="70">
        <v>44242</v>
      </c>
      <c r="D8" s="70">
        <v>44243</v>
      </c>
      <c r="E8" s="70">
        <v>44244</v>
      </c>
      <c r="F8" s="70">
        <v>44245</v>
      </c>
      <c r="G8" s="70">
        <v>44246</v>
      </c>
      <c r="H8" s="7">
        <v>44247</v>
      </c>
    </row>
    <row r="9" spans="1:9" s="18" customFormat="1" ht="110.25" customHeight="1" x14ac:dyDescent="0.25">
      <c r="A9" s="17"/>
      <c r="B9" s="16"/>
      <c r="C9" s="47" t="s">
        <v>18</v>
      </c>
      <c r="D9" s="46" t="s">
        <v>45</v>
      </c>
      <c r="E9" s="46" t="s">
        <v>37</v>
      </c>
      <c r="F9" s="47" t="s">
        <v>46</v>
      </c>
      <c r="G9" s="46" t="s">
        <v>38</v>
      </c>
      <c r="H9" s="16"/>
    </row>
    <row r="10" spans="1:9" s="6" customFormat="1" ht="24" customHeight="1" x14ac:dyDescent="0.25">
      <c r="A10" s="5"/>
      <c r="B10" s="8">
        <f t="array" ref="B10:H10">DaysAndWeeks+DATE(CalendarYear,2,1)-WEEKDAY(DATE(CalendarYear,2,1),(WeekStart="Monday")+1)+22</f>
        <v>44248</v>
      </c>
      <c r="C10" s="69">
        <v>44249</v>
      </c>
      <c r="D10" s="69">
        <v>44250</v>
      </c>
      <c r="E10" s="69">
        <v>44251</v>
      </c>
      <c r="F10" s="69">
        <v>44252</v>
      </c>
      <c r="G10" s="69">
        <v>44253</v>
      </c>
      <c r="H10" s="8">
        <v>44254</v>
      </c>
    </row>
    <row r="11" spans="1:9" s="18" customFormat="1" ht="107.4" customHeight="1" x14ac:dyDescent="0.25">
      <c r="A11" s="17"/>
      <c r="B11" s="19"/>
      <c r="C11" s="47" t="s">
        <v>47</v>
      </c>
      <c r="D11" s="46" t="s">
        <v>50</v>
      </c>
      <c r="E11" s="46" t="s">
        <v>37</v>
      </c>
      <c r="F11" s="46" t="s">
        <v>63</v>
      </c>
      <c r="G11" s="46" t="s">
        <v>38</v>
      </c>
      <c r="H11" s="19"/>
    </row>
    <row r="12" spans="1:9" s="6" customFormat="1" ht="24" customHeight="1" x14ac:dyDescent="0.25">
      <c r="A12" s="5"/>
      <c r="B12" s="7">
        <f t="array" ref="B12:H12">DaysAndWeeks+DATE(CalendarYear,2,1)-WEEKDAY(DATE(CalendarYear,2,1),(WeekStart="Monday")+1)+29</f>
        <v>44255</v>
      </c>
      <c r="C12" s="7">
        <v>44256</v>
      </c>
      <c r="D12" s="7">
        <v>44257</v>
      </c>
      <c r="E12" s="7">
        <v>44258</v>
      </c>
      <c r="F12" s="7">
        <v>44259</v>
      </c>
      <c r="G12" s="7">
        <v>44260</v>
      </c>
      <c r="H12" s="7">
        <v>44261</v>
      </c>
    </row>
    <row r="13" spans="1:9" s="18" customFormat="1" ht="56.1" customHeight="1" x14ac:dyDescent="0.25">
      <c r="A13" s="17"/>
      <c r="B13" s="16"/>
      <c r="C13" s="16"/>
      <c r="D13" s="19"/>
      <c r="E13" s="16"/>
      <c r="F13" s="16"/>
      <c r="G13" s="16"/>
      <c r="H13" s="16"/>
    </row>
    <row r="14" spans="1:9" s="6" customFormat="1" ht="24" customHeight="1" x14ac:dyDescent="0.25">
      <c r="A14" s="5"/>
      <c r="B14" s="8">
        <f t="array" ref="B14:C14">DaysAndWeeks+DATE(CalendarYear,2,1)-WEEKDAY(DATE(CalendarYear,2,1),(WeekStart="Monday")+1)+36</f>
        <v>44262</v>
      </c>
      <c r="C14" s="8">
        <v>44263</v>
      </c>
      <c r="D14" s="79" t="s">
        <v>9</v>
      </c>
      <c r="E14" s="73"/>
      <c r="F14" s="73"/>
      <c r="G14" s="73"/>
      <c r="H14" s="74"/>
    </row>
    <row r="15" spans="1:9" s="18" customFormat="1" ht="56.1" customHeight="1" x14ac:dyDescent="0.25">
      <c r="A15" s="17"/>
      <c r="B15" s="19"/>
      <c r="C15" s="19"/>
      <c r="D15" s="80" t="s">
        <v>31</v>
      </c>
      <c r="E15" s="81"/>
      <c r="F15" s="81"/>
      <c r="G15" s="81"/>
      <c r="H15" s="82"/>
    </row>
  </sheetData>
  <mergeCells count="3">
    <mergeCell ref="B2:D2"/>
    <mergeCell ref="D14:H14"/>
    <mergeCell ref="D15:H15"/>
  </mergeCells>
  <conditionalFormatting sqref="B12:H12 B14:C14">
    <cfRule type="expression" dxfId="21" priority="2">
      <formula>AND(DAY(B12)&gt;=1,DAY(B12)&lt;=15)</formula>
    </cfRule>
  </conditionalFormatting>
  <conditionalFormatting sqref="B4:G4">
    <cfRule type="expression" dxfId="20" priority="1">
      <formula>DAY(B4)&gt;8</formula>
    </cfRule>
  </conditionalFormatting>
  <dataValidations count="8">
    <dataValidation allowBlank="1" showInputMessage="1" showErrorMessage="1" prompt="Automatically determined weekday" sqref="C3:H3" xr:uid="{00000000-0002-0000-0100-000000000000}"/>
    <dataValidation allowBlank="1" showInputMessage="1" showErrorMessage="1" prompt="The year in this cell is automatically updated based on year entered in January worksheet. Calendar below has dates for previous and next month with lighter font shade" sqref="B2:D2" xr:uid="{00000000-0002-0000-0100-000001000000}"/>
    <dataValidation allowBlank="1" showInputMessage="1" showErrorMessage="1" prompt="This row contains weekday names for this calendar. This cell contains the starting day of the week. To change week start day, select a new weekday in January worksheet cell L5." sqref="B3" xr:uid="{00000000-0002-0000-0100-000002000000}"/>
    <dataValidation allowBlank="1" showInputMessage="1" showErrorMessage="1" prompt="February month calendar" sqref="A1" xr:uid="{00000000-0002-0000-0100-000003000000}"/>
    <dataValidation allowBlank="1" showInputMessage="1" prompt="Enter monthly Notes in cell below" sqref="D14:H14" xr:uid="{00000000-0002-0000-0100-000004000000}"/>
    <dataValidation allowBlank="1" showInputMessage="1" prompt="Enter monthly Notes in this cell" sqref="D15:H15" xr:uid="{00000000-0002-0000-0100-000005000000}"/>
    <dataValidation allowBlank="1" showInputMessage="1" showErrorMessage="1" prompt="This row &amp; rows 7, 9, 11, 13, &amp; 15 are cells for entering daily notes related to the calendar day in the cell above." sqref="B5" xr:uid="{00000000-0002-0000-0100-000006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100-000007000000}"/>
  </dataValidations>
  <printOptions horizontalCentered="1"/>
  <pageMargins left="0.25" right="0.25" top="0.5" bottom="0.5" header="0.3" footer="0.3"/>
  <pageSetup orientation="landscape"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fitToPage="1"/>
  </sheetPr>
  <dimension ref="A1:I15"/>
  <sheetViews>
    <sheetView showGridLines="0" tabSelected="1" topLeftCell="A10" zoomScaleNormal="100" workbookViewId="0">
      <selection activeCell="F11" sqref="F11"/>
    </sheetView>
  </sheetViews>
  <sheetFormatPr defaultColWidth="8.69921875" defaultRowHeight="13.8" x14ac:dyDescent="0.25"/>
  <cols>
    <col min="1" max="1" width="1.59765625" style="1" customWidth="1"/>
    <col min="2" max="8" width="16.59765625" style="1" customWidth="1"/>
    <col min="9" max="9" width="1.59765625" style="2" customWidth="1"/>
    <col min="10" max="10" width="8.59765625" style="2" customWidth="1"/>
    <col min="11" max="16384" width="8.69921875" style="2"/>
  </cols>
  <sheetData>
    <row r="1" spans="1:9" ht="9" customHeight="1" x14ac:dyDescent="0.25">
      <c r="I1" s="2" t="s">
        <v>2</v>
      </c>
    </row>
    <row r="2" spans="1:9" ht="96" customHeight="1" x14ac:dyDescent="0.25">
      <c r="B2" s="83" t="str">
        <f>"March "&amp;CalendarYear</f>
        <v>March 2021</v>
      </c>
      <c r="C2" s="83"/>
      <c r="D2" s="83"/>
      <c r="E2" s="3"/>
      <c r="F2" s="3"/>
      <c r="G2" s="3"/>
      <c r="H2" s="4"/>
    </row>
    <row r="3" spans="1:9" s="13" customFormat="1" ht="24" customHeight="1" x14ac:dyDescent="0.25">
      <c r="A3" s="12"/>
      <c r="B3" s="25" t="str">
        <f>WeekStart</f>
        <v>Sunday</v>
      </c>
      <c r="C3" s="26" t="str">
        <f t="shared" ref="C3:H3" si="0">TEXT(C4,"dddd")</f>
        <v>Monday</v>
      </c>
      <c r="D3" s="26" t="str">
        <f t="shared" si="0"/>
        <v>Tuesday</v>
      </c>
      <c r="E3" s="26" t="str">
        <f t="shared" si="0"/>
        <v>Wednesday</v>
      </c>
      <c r="F3" s="26" t="str">
        <f t="shared" si="0"/>
        <v>Thursday</v>
      </c>
      <c r="G3" s="26" t="str">
        <f t="shared" si="0"/>
        <v>Friday</v>
      </c>
      <c r="H3" s="27" t="str">
        <f t="shared" si="0"/>
        <v>Saturday</v>
      </c>
    </row>
    <row r="4" spans="1:9" s="6" customFormat="1" ht="24" customHeight="1" x14ac:dyDescent="0.25">
      <c r="A4" s="5"/>
      <c r="B4" s="28">
        <f t="array" ref="B4:H4">DaysAndWeeks+DATE(CalendarYear,3,1)-WEEKDAY(DATE(CalendarYear,3,1),(WeekStart="Monday")+1)+1</f>
        <v>44255</v>
      </c>
      <c r="C4" s="28">
        <v>44256</v>
      </c>
      <c r="D4" s="28">
        <v>44257</v>
      </c>
      <c r="E4" s="28">
        <v>44258</v>
      </c>
      <c r="F4" s="28">
        <v>44259</v>
      </c>
      <c r="G4" s="28">
        <v>44260</v>
      </c>
      <c r="H4" s="28">
        <v>44261</v>
      </c>
    </row>
    <row r="5" spans="1:9" s="18" customFormat="1" ht="108" customHeight="1" x14ac:dyDescent="0.25">
      <c r="A5" s="17"/>
      <c r="B5" s="30"/>
      <c r="C5" s="59" t="s">
        <v>16</v>
      </c>
      <c r="D5" s="59" t="s">
        <v>51</v>
      </c>
      <c r="E5" s="60" t="s">
        <v>37</v>
      </c>
      <c r="F5" s="59" t="s">
        <v>54</v>
      </c>
      <c r="G5" s="60" t="s">
        <v>38</v>
      </c>
      <c r="H5" s="30"/>
    </row>
    <row r="6" spans="1:9" s="6" customFormat="1" ht="24" customHeight="1" x14ac:dyDescent="0.25">
      <c r="A6" s="5"/>
      <c r="B6" s="31">
        <f t="array" ref="B6:H6">DaysAndWeeks+DATE(CalendarYear,3,1)-WEEKDAY(DATE(CalendarYear,3,1),(WeekStart="Monday")+1)+8</f>
        <v>44262</v>
      </c>
      <c r="C6" s="31">
        <v>44263</v>
      </c>
      <c r="D6" s="31">
        <v>44264</v>
      </c>
      <c r="E6" s="31">
        <v>44265</v>
      </c>
      <c r="F6" s="31">
        <v>44266</v>
      </c>
      <c r="G6" s="66">
        <v>44267</v>
      </c>
      <c r="H6" s="31">
        <v>44268</v>
      </c>
    </row>
    <row r="7" spans="1:9" s="18" customFormat="1" ht="96" customHeight="1" x14ac:dyDescent="0.25">
      <c r="A7" s="17"/>
      <c r="B7" s="29"/>
      <c r="C7" s="61" t="s">
        <v>34</v>
      </c>
      <c r="D7" s="62" t="s">
        <v>19</v>
      </c>
      <c r="E7" s="60" t="s">
        <v>37</v>
      </c>
      <c r="F7" s="61" t="s">
        <v>52</v>
      </c>
      <c r="G7" s="60" t="s">
        <v>38</v>
      </c>
      <c r="H7" s="29"/>
    </row>
    <row r="8" spans="1:9" s="6" customFormat="1" ht="24" customHeight="1" x14ac:dyDescent="0.25">
      <c r="A8" s="5"/>
      <c r="B8" s="32">
        <f t="array" ref="B8:H8">DaysAndWeeks+DATE(CalendarYear,3,1)-WEEKDAY(DATE(CalendarYear,3,1),(WeekStart="Monday")+1)+15</f>
        <v>44269</v>
      </c>
      <c r="C8" s="32">
        <v>44270</v>
      </c>
      <c r="D8" s="32">
        <v>44271</v>
      </c>
      <c r="E8" s="32">
        <v>44272</v>
      </c>
      <c r="F8" s="32">
        <v>44273</v>
      </c>
      <c r="G8" s="67">
        <v>44274</v>
      </c>
      <c r="H8" s="32">
        <v>44275</v>
      </c>
    </row>
    <row r="9" spans="1:9" s="18" customFormat="1" ht="95.25" customHeight="1" x14ac:dyDescent="0.25">
      <c r="A9" s="17"/>
      <c r="B9" s="30"/>
      <c r="C9" s="59" t="s">
        <v>41</v>
      </c>
      <c r="D9" s="59" t="s">
        <v>17</v>
      </c>
      <c r="E9" s="60" t="s">
        <v>37</v>
      </c>
      <c r="F9" s="59" t="s">
        <v>55</v>
      </c>
      <c r="G9" s="60" t="s">
        <v>38</v>
      </c>
      <c r="H9" s="30"/>
    </row>
    <row r="10" spans="1:9" s="6" customFormat="1" ht="24" customHeight="1" x14ac:dyDescent="0.25">
      <c r="A10" s="5"/>
      <c r="B10" s="31">
        <f t="array" ref="B10:H10">DaysAndWeeks+DATE(CalendarYear,3,1)-WEEKDAY(DATE(CalendarYear,3,1),(WeekStart="Monday")+1)+22</f>
        <v>44276</v>
      </c>
      <c r="C10" s="31">
        <v>44277</v>
      </c>
      <c r="D10" s="31">
        <v>44278</v>
      </c>
      <c r="E10" s="31">
        <v>44279</v>
      </c>
      <c r="F10" s="31">
        <v>44280</v>
      </c>
      <c r="G10" s="66">
        <v>44281</v>
      </c>
      <c r="H10" s="31">
        <v>44282</v>
      </c>
    </row>
    <row r="11" spans="1:9" s="18" customFormat="1" ht="106.2" customHeight="1" x14ac:dyDescent="0.25">
      <c r="A11" s="17"/>
      <c r="B11" s="29"/>
      <c r="C11" s="62" t="s">
        <v>18</v>
      </c>
      <c r="D11" s="61" t="s">
        <v>33</v>
      </c>
      <c r="E11" s="60" t="s">
        <v>37</v>
      </c>
      <c r="F11" s="61" t="s">
        <v>53</v>
      </c>
      <c r="G11" s="60" t="s">
        <v>38</v>
      </c>
      <c r="H11" s="29"/>
    </row>
    <row r="12" spans="1:9" s="6" customFormat="1" ht="24" customHeight="1" x14ac:dyDescent="0.25">
      <c r="A12" s="5"/>
      <c r="B12" s="32">
        <f t="array" ref="B12:H12">DaysAndWeeks+DATE(CalendarYear,3,1)-WEEKDAY(DATE(CalendarYear,3,1),(WeekStart="Monday")+1)+29</f>
        <v>44283</v>
      </c>
      <c r="C12" s="32">
        <v>44284</v>
      </c>
      <c r="D12" s="32">
        <v>44285</v>
      </c>
      <c r="E12" s="32">
        <v>44286</v>
      </c>
      <c r="F12" s="32">
        <v>44287</v>
      </c>
      <c r="G12" s="32">
        <v>44288</v>
      </c>
      <c r="H12" s="32">
        <v>44289</v>
      </c>
    </row>
    <row r="13" spans="1:9" s="18" customFormat="1" ht="70.5" customHeight="1" x14ac:dyDescent="0.25">
      <c r="A13" s="17"/>
      <c r="B13" s="30"/>
      <c r="C13" s="59" t="s">
        <v>56</v>
      </c>
      <c r="D13" s="59" t="s">
        <v>57</v>
      </c>
      <c r="E13" s="60" t="s">
        <v>37</v>
      </c>
      <c r="F13" s="30"/>
      <c r="G13" s="30"/>
      <c r="H13" s="30"/>
    </row>
    <row r="14" spans="1:9" s="6" customFormat="1" ht="24" customHeight="1" x14ac:dyDescent="0.25">
      <c r="A14" s="5"/>
      <c r="B14" s="31">
        <f t="array" ref="B14:C14">DaysAndWeeks+DATE(CalendarYear,3,1)-WEEKDAY(DATE(CalendarYear,3,1),(WeekStart="Monday")+1)+36</f>
        <v>44290</v>
      </c>
      <c r="C14" s="31">
        <v>44291</v>
      </c>
      <c r="D14" s="84" t="s">
        <v>9</v>
      </c>
      <c r="E14" s="85"/>
      <c r="F14" s="85"/>
      <c r="G14" s="85"/>
      <c r="H14" s="86"/>
    </row>
    <row r="15" spans="1:9" s="18" customFormat="1" ht="56.1" customHeight="1" x14ac:dyDescent="0.25">
      <c r="A15" s="17"/>
      <c r="B15" s="29"/>
      <c r="C15" s="29"/>
      <c r="D15" s="87" t="s">
        <v>39</v>
      </c>
      <c r="E15" s="88"/>
      <c r="F15" s="88"/>
      <c r="G15" s="88"/>
      <c r="H15" s="89"/>
    </row>
  </sheetData>
  <mergeCells count="3">
    <mergeCell ref="B2:D2"/>
    <mergeCell ref="D14:H14"/>
    <mergeCell ref="D15:H15"/>
  </mergeCells>
  <conditionalFormatting sqref="B12:H12 B14:C14">
    <cfRule type="expression" dxfId="19" priority="2">
      <formula>AND(DAY(B12)&gt;=1,DAY(B12)&lt;=15)</formula>
    </cfRule>
  </conditionalFormatting>
  <conditionalFormatting sqref="B4:G4">
    <cfRule type="expression" dxfId="18" priority="1">
      <formula>DAY(B4)&gt;8</formula>
    </cfRule>
  </conditionalFormatting>
  <dataValidations count="8">
    <dataValidation allowBlank="1" showInputMessage="1" showErrorMessage="1" prompt="March month calendar" sqref="A1" xr:uid="{00000000-0002-0000-0200-000000000000}"/>
    <dataValidation allowBlank="1" showInputMessage="1" showErrorMessage="1" prompt="The year in this cell is automatically updated based on year entered in January worksheet. Calendar below has dates for previous and next month with lighter font shade" sqref="B2:D2" xr:uid="{00000000-0002-0000-0200-000001000000}"/>
    <dataValidation allowBlank="1" showInputMessage="1" showErrorMessage="1" prompt="Automatically determined weekday" sqref="C3:H3" xr:uid="{00000000-0002-0000-0200-000002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200-000003000000}"/>
    <dataValidation allowBlank="1" showInputMessage="1" showErrorMessage="1" prompt="This row &amp; rows 7, 9, 11, 13, &amp; 15 are cells for entering daily notes related to the calendar day in the cell above." sqref="B5" xr:uid="{00000000-0002-0000-0200-000004000000}"/>
    <dataValidation allowBlank="1" showInputMessage="1" prompt="Enter monthly Notes in this cell" sqref="D15:H15" xr:uid="{00000000-0002-0000-0200-000005000000}"/>
    <dataValidation allowBlank="1" showInputMessage="1" prompt="Enter monthly Notes in cell below" sqref="D14:H14" xr:uid="{00000000-0002-0000-0200-000006000000}"/>
    <dataValidation allowBlank="1" showInputMessage="1" showErrorMessage="1" prompt="This row contains weekday names for this calendar. This cell contains the starting day of the week. To change week start day, select a new weekday in January worksheet cell L5." sqref="B3" xr:uid="{00000000-0002-0000-0200-000007000000}"/>
  </dataValidations>
  <printOptions horizontalCentered="1"/>
  <pageMargins left="0.25" right="0.25" top="0.5" bottom="0.5" header="0.3" footer="0.3"/>
  <pageSetup orientation="landscape"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59999389629810485"/>
    <pageSetUpPr fitToPage="1"/>
  </sheetPr>
  <dimension ref="A1:I15"/>
  <sheetViews>
    <sheetView showGridLines="0" topLeftCell="A4" workbookViewId="0">
      <selection activeCell="F11" sqref="F11"/>
    </sheetView>
  </sheetViews>
  <sheetFormatPr defaultColWidth="8.69921875" defaultRowHeight="13.8" x14ac:dyDescent="0.25"/>
  <cols>
    <col min="1" max="1" width="1.59765625" style="1" customWidth="1"/>
    <col min="2" max="8" width="16.59765625" style="1" customWidth="1"/>
    <col min="9" max="9" width="1.59765625" style="2" customWidth="1"/>
    <col min="10" max="10" width="8.59765625" style="2" customWidth="1"/>
    <col min="11" max="16384" width="8.69921875" style="2"/>
  </cols>
  <sheetData>
    <row r="1" spans="1:9" ht="9" customHeight="1" x14ac:dyDescent="0.25">
      <c r="I1" s="2" t="s">
        <v>2</v>
      </c>
    </row>
    <row r="2" spans="1:9" ht="96" customHeight="1" x14ac:dyDescent="0.25">
      <c r="B2" s="83" t="str">
        <f>"April "&amp;CalendarYear</f>
        <v>April 2021</v>
      </c>
      <c r="C2" s="83"/>
      <c r="D2" s="83"/>
      <c r="E2" s="3"/>
      <c r="F2" s="3"/>
      <c r="G2" s="3"/>
      <c r="H2" s="4"/>
    </row>
    <row r="3" spans="1:9" s="13" customFormat="1" ht="24" customHeight="1" x14ac:dyDescent="0.25">
      <c r="A3" s="12"/>
      <c r="B3" s="25" t="str">
        <f>WeekStart</f>
        <v>Sunday</v>
      </c>
      <c r="C3" s="26" t="str">
        <f t="shared" ref="C3:H3" si="0">TEXT(C4,"dddd")</f>
        <v>Monday</v>
      </c>
      <c r="D3" s="26" t="str">
        <f t="shared" si="0"/>
        <v>Tuesday</v>
      </c>
      <c r="E3" s="26" t="str">
        <f t="shared" si="0"/>
        <v>Wednesday</v>
      </c>
      <c r="F3" s="26" t="str">
        <f t="shared" si="0"/>
        <v>Thursday</v>
      </c>
      <c r="G3" s="26" t="str">
        <f t="shared" si="0"/>
        <v>Friday</v>
      </c>
      <c r="H3" s="27" t="str">
        <f t="shared" si="0"/>
        <v>Saturday</v>
      </c>
    </row>
    <row r="4" spans="1:9" s="6" customFormat="1" ht="24" customHeight="1" x14ac:dyDescent="0.25">
      <c r="A4" s="5"/>
      <c r="B4" s="28">
        <f t="array" ref="B4:H4">DaysAndWeeks+DATE(CalendarYear,4,1)-WEEKDAY(DATE(CalendarYear,4,1),(WeekStart="Monday")+1)+1</f>
        <v>44283</v>
      </c>
      <c r="C4" s="28">
        <v>44284</v>
      </c>
      <c r="D4" s="28">
        <v>44285</v>
      </c>
      <c r="E4" s="28">
        <v>44286</v>
      </c>
      <c r="F4" s="28">
        <v>44287</v>
      </c>
      <c r="G4" s="28">
        <v>44288</v>
      </c>
      <c r="H4" s="28">
        <v>44289</v>
      </c>
    </row>
    <row r="5" spans="1:9" s="18" customFormat="1" ht="56.1" customHeight="1" x14ac:dyDescent="0.25">
      <c r="A5" s="17"/>
      <c r="B5" s="30"/>
      <c r="C5" s="30"/>
      <c r="D5" s="30"/>
      <c r="E5" s="30"/>
      <c r="F5" s="30"/>
      <c r="G5" s="60" t="s">
        <v>15</v>
      </c>
      <c r="H5" s="30"/>
    </row>
    <row r="6" spans="1:9" s="6" customFormat="1" ht="24" customHeight="1" x14ac:dyDescent="0.25">
      <c r="A6" s="5"/>
      <c r="B6" s="31">
        <f t="array" ref="B6:H6">DaysAndWeeks+DATE(CalendarYear,4,1)-WEEKDAY(DATE(CalendarYear,4,1),(WeekStart="Monday")+1)+8</f>
        <v>44290</v>
      </c>
      <c r="C6" s="31">
        <v>44291</v>
      </c>
      <c r="D6" s="31">
        <v>44292</v>
      </c>
      <c r="E6" s="31">
        <v>44293</v>
      </c>
      <c r="F6" s="31">
        <v>44294</v>
      </c>
      <c r="G6" s="31">
        <v>44295</v>
      </c>
      <c r="H6" s="31">
        <v>44296</v>
      </c>
    </row>
    <row r="7" spans="1:9" s="18" customFormat="1" ht="93.75" customHeight="1" x14ac:dyDescent="0.25">
      <c r="A7" s="17"/>
      <c r="B7" s="29"/>
      <c r="C7" s="60" t="s">
        <v>11</v>
      </c>
      <c r="D7" s="60" t="s">
        <v>8</v>
      </c>
      <c r="E7" s="60" t="s">
        <v>7</v>
      </c>
      <c r="F7" s="62" t="s">
        <v>12</v>
      </c>
      <c r="G7" s="60" t="s">
        <v>15</v>
      </c>
      <c r="H7" s="29"/>
    </row>
    <row r="8" spans="1:9" s="6" customFormat="1" ht="24" customHeight="1" x14ac:dyDescent="0.25">
      <c r="A8" s="5"/>
      <c r="B8" s="32">
        <f t="array" ref="B8:H8">DaysAndWeeks+DATE(CalendarYear,4,1)-WEEKDAY(DATE(CalendarYear,4,1),(WeekStart="Monday")+1)+15</f>
        <v>44297</v>
      </c>
      <c r="C8" s="32">
        <v>44298</v>
      </c>
      <c r="D8" s="32">
        <v>44299</v>
      </c>
      <c r="E8" s="32">
        <v>44300</v>
      </c>
      <c r="F8" s="32">
        <v>44301</v>
      </c>
      <c r="G8" s="32">
        <v>44302</v>
      </c>
      <c r="H8" s="32">
        <v>44303</v>
      </c>
    </row>
    <row r="9" spans="1:9" s="18" customFormat="1" ht="71.25" customHeight="1" x14ac:dyDescent="0.25">
      <c r="A9" s="17"/>
      <c r="B9" s="30"/>
      <c r="C9" s="61" t="s">
        <v>10</v>
      </c>
      <c r="D9" s="62" t="s">
        <v>19</v>
      </c>
      <c r="E9" s="60" t="s">
        <v>7</v>
      </c>
      <c r="F9" s="62" t="s">
        <v>23</v>
      </c>
      <c r="G9" s="60" t="s">
        <v>15</v>
      </c>
      <c r="H9" s="30"/>
    </row>
    <row r="10" spans="1:9" s="6" customFormat="1" ht="24" customHeight="1" x14ac:dyDescent="0.25">
      <c r="A10" s="5"/>
      <c r="B10" s="31">
        <f t="array" ref="B10:H10">DaysAndWeeks+DATE(CalendarYear,4,1)-WEEKDAY(DATE(CalendarYear,4,1),(WeekStart="Monday")+1)+22</f>
        <v>44304</v>
      </c>
      <c r="C10" s="31">
        <v>44305</v>
      </c>
      <c r="D10" s="31">
        <v>44306</v>
      </c>
      <c r="E10" s="31">
        <v>44307</v>
      </c>
      <c r="F10" s="31">
        <v>44308</v>
      </c>
      <c r="G10" s="31">
        <v>44309</v>
      </c>
      <c r="H10" s="31">
        <v>44310</v>
      </c>
    </row>
    <row r="11" spans="1:9" s="18" customFormat="1" ht="56.1" customHeight="1" x14ac:dyDescent="0.25">
      <c r="A11" s="17"/>
      <c r="B11" s="29"/>
      <c r="C11" s="62" t="s">
        <v>18</v>
      </c>
      <c r="D11" s="60" t="s">
        <v>21</v>
      </c>
      <c r="E11" s="60" t="s">
        <v>7</v>
      </c>
      <c r="F11" s="60"/>
      <c r="G11" s="60" t="s">
        <v>15</v>
      </c>
      <c r="H11" s="29"/>
    </row>
    <row r="12" spans="1:9" s="6" customFormat="1" ht="24" customHeight="1" x14ac:dyDescent="0.25">
      <c r="A12" s="5"/>
      <c r="B12" s="32">
        <f t="array" ref="B12:H12">DaysAndWeeks+DATE(CalendarYear,4,1)-WEEKDAY(DATE(CalendarYear,4,1),(WeekStart="Monday")+1)+29</f>
        <v>44311</v>
      </c>
      <c r="C12" s="32">
        <v>44312</v>
      </c>
      <c r="D12" s="32">
        <v>44313</v>
      </c>
      <c r="E12" s="32">
        <v>44314</v>
      </c>
      <c r="F12" s="32">
        <v>44315</v>
      </c>
      <c r="G12" s="32">
        <v>44316</v>
      </c>
      <c r="H12" s="32">
        <v>44317</v>
      </c>
    </row>
    <row r="13" spans="1:9" s="18" customFormat="1" ht="56.1" customHeight="1" x14ac:dyDescent="0.25">
      <c r="A13" s="17"/>
      <c r="B13" s="30"/>
      <c r="C13" s="60" t="s">
        <v>14</v>
      </c>
      <c r="D13" s="30"/>
      <c r="E13" s="60" t="s">
        <v>7</v>
      </c>
      <c r="F13" s="59"/>
      <c r="G13" s="60" t="s">
        <v>15</v>
      </c>
      <c r="H13" s="30"/>
    </row>
    <row r="14" spans="1:9" s="6" customFormat="1" ht="24" customHeight="1" x14ac:dyDescent="0.25">
      <c r="A14" s="5"/>
      <c r="B14" s="31">
        <f t="array" ref="B14:C14">DaysAndWeeks+DATE(CalendarYear,4,1)-WEEKDAY(DATE(CalendarYear,4,1),(WeekStart="Monday")+1)+36</f>
        <v>44318</v>
      </c>
      <c r="C14" s="31">
        <v>44319</v>
      </c>
      <c r="D14" s="85" t="s">
        <v>1</v>
      </c>
      <c r="E14" s="85"/>
      <c r="F14" s="85"/>
      <c r="G14" s="85"/>
      <c r="H14" s="86"/>
    </row>
    <row r="15" spans="1:9" s="18" customFormat="1" ht="56.1" customHeight="1" x14ac:dyDescent="0.25">
      <c r="A15" s="17"/>
      <c r="B15" s="29"/>
      <c r="C15" s="29"/>
      <c r="D15" s="88"/>
      <c r="E15" s="88"/>
      <c r="F15" s="88"/>
      <c r="G15" s="88"/>
      <c r="H15" s="89"/>
    </row>
  </sheetData>
  <mergeCells count="3">
    <mergeCell ref="B2:D2"/>
    <mergeCell ref="D14:H14"/>
    <mergeCell ref="D15:H15"/>
  </mergeCells>
  <conditionalFormatting sqref="B12:H12 B14:C14">
    <cfRule type="expression" dxfId="17" priority="2">
      <formula>AND(DAY(B12)&gt;=1,DAY(B12)&lt;=15)</formula>
    </cfRule>
  </conditionalFormatting>
  <conditionalFormatting sqref="B4:G4">
    <cfRule type="expression" dxfId="16" priority="1">
      <formula>DAY(B4)&gt;8</formula>
    </cfRule>
  </conditionalFormatting>
  <dataValidations count="8">
    <dataValidation allowBlank="1" showInputMessage="1" showErrorMessage="1" prompt="Automatically determined weekday" sqref="C3:H3" xr:uid="{00000000-0002-0000-0300-000000000000}"/>
    <dataValidation allowBlank="1" showInputMessage="1" showErrorMessage="1" prompt="The year in this cell is automatically updated based on year entered in January worksheet. Calendar below has dates for previous and next month with lighter font shade" sqref="B2:D2" xr:uid="{00000000-0002-0000-0300-000001000000}"/>
    <dataValidation allowBlank="1" showInputMessage="1" showErrorMessage="1" prompt="April month calendar" sqref="A1" xr:uid="{00000000-0002-0000-0300-000002000000}"/>
    <dataValidation allowBlank="1" showInputMessage="1" showErrorMessage="1" prompt="This row contains weekday names for this calendar. This cell contains the starting day of the week. To change week start day, select a new weekday in January worksheet cell L5." sqref="B3" xr:uid="{00000000-0002-0000-0300-000003000000}"/>
    <dataValidation allowBlank="1" showInputMessage="1" prompt="Enter monthly Notes in cell below" sqref="D14:H14" xr:uid="{00000000-0002-0000-0300-000004000000}"/>
    <dataValidation allowBlank="1" showInputMessage="1" prompt="Enter monthly Notes in this cell" sqref="D15:H15" xr:uid="{00000000-0002-0000-0300-000005000000}"/>
    <dataValidation allowBlank="1" showInputMessage="1" showErrorMessage="1" prompt="This row &amp; rows 7, 9, 11, 13, &amp; 15 are cells for entering daily notes related to the calendar day in the cell above." sqref="B5" xr:uid="{00000000-0002-0000-0300-000006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300-000007000000}"/>
  </dataValidations>
  <printOptions horizontalCentered="1"/>
  <pageMargins left="0.25" right="0.25" top="0.5" bottom="0.5" header="0.3" footer="0.3"/>
  <pageSetup orientation="landscape" r:id="rId1"/>
  <headerFooter differentFirst="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59999389629810485"/>
    <pageSetUpPr fitToPage="1"/>
  </sheetPr>
  <dimension ref="A1:I15"/>
  <sheetViews>
    <sheetView showGridLines="0" topLeftCell="A3" workbookViewId="0">
      <selection activeCell="D9" sqref="D9"/>
    </sheetView>
  </sheetViews>
  <sheetFormatPr defaultColWidth="8.69921875" defaultRowHeight="13.8" x14ac:dyDescent="0.25"/>
  <cols>
    <col min="1" max="1" width="1.59765625" style="1" customWidth="1"/>
    <col min="2" max="8" width="16.59765625" style="1" customWidth="1"/>
    <col min="9" max="9" width="1.59765625" style="2" customWidth="1"/>
    <col min="10" max="10" width="8.59765625" style="2" customWidth="1"/>
    <col min="11" max="16384" width="8.69921875" style="2"/>
  </cols>
  <sheetData>
    <row r="1" spans="1:9" ht="9" customHeight="1" x14ac:dyDescent="0.25">
      <c r="I1" s="2" t="s">
        <v>2</v>
      </c>
    </row>
    <row r="2" spans="1:9" ht="96" customHeight="1" x14ac:dyDescent="0.25">
      <c r="B2" s="83" t="str">
        <f>"May "&amp;CalendarYear</f>
        <v>May 2021</v>
      </c>
      <c r="C2" s="83"/>
      <c r="D2" s="83"/>
      <c r="E2" s="3"/>
      <c r="F2" s="3"/>
      <c r="G2" s="3"/>
      <c r="H2" s="4"/>
    </row>
    <row r="3" spans="1:9" s="13" customFormat="1" ht="24" customHeight="1" x14ac:dyDescent="0.25">
      <c r="A3" s="12"/>
      <c r="B3" s="25" t="str">
        <f>WeekStart</f>
        <v>Sunday</v>
      </c>
      <c r="C3" s="26" t="str">
        <f t="shared" ref="C3:H3" si="0">TEXT(C4,"dddd")</f>
        <v>Monday</v>
      </c>
      <c r="D3" s="26" t="str">
        <f t="shared" si="0"/>
        <v>Tuesday</v>
      </c>
      <c r="E3" s="26" t="str">
        <f t="shared" si="0"/>
        <v>Wednesday</v>
      </c>
      <c r="F3" s="26" t="str">
        <f t="shared" si="0"/>
        <v>Thursday</v>
      </c>
      <c r="G3" s="26" t="str">
        <f t="shared" si="0"/>
        <v>Friday</v>
      </c>
      <c r="H3" s="27" t="str">
        <f t="shared" si="0"/>
        <v>Saturday</v>
      </c>
    </row>
    <row r="4" spans="1:9" s="6" customFormat="1" ht="24" customHeight="1" x14ac:dyDescent="0.25">
      <c r="A4" s="5"/>
      <c r="B4" s="28">
        <f t="array" ref="B4:H4">DaysAndWeeks+DATE(CalendarYear,5,1)-WEEKDAY(DATE(CalendarYear,5,1),(WeekStart="Monday")+1)+1</f>
        <v>44311</v>
      </c>
      <c r="C4" s="28">
        <v>44312</v>
      </c>
      <c r="D4" s="28">
        <v>44313</v>
      </c>
      <c r="E4" s="28">
        <v>44314</v>
      </c>
      <c r="F4" s="28">
        <v>44315</v>
      </c>
      <c r="G4" s="28">
        <v>44316</v>
      </c>
      <c r="H4" s="28">
        <v>44317</v>
      </c>
    </row>
    <row r="5" spans="1:9" s="18" customFormat="1" ht="56.1" customHeight="1" x14ac:dyDescent="0.25">
      <c r="A5" s="17"/>
      <c r="B5" s="30"/>
      <c r="C5" s="30"/>
      <c r="D5" s="30"/>
      <c r="E5" s="30"/>
      <c r="F5" s="30"/>
      <c r="G5" s="30"/>
      <c r="H5" s="30"/>
    </row>
    <row r="6" spans="1:9" s="6" customFormat="1" ht="24" customHeight="1" x14ac:dyDescent="0.25">
      <c r="A6" s="5"/>
      <c r="B6" s="31">
        <f t="array" ref="B6:H6">DaysAndWeeks+DATE(CalendarYear,5,1)-WEEKDAY(DATE(CalendarYear,5,1),(WeekStart="Monday")+1)+8</f>
        <v>44318</v>
      </c>
      <c r="C6" s="31">
        <v>44319</v>
      </c>
      <c r="D6" s="31">
        <v>44320</v>
      </c>
      <c r="E6" s="31">
        <v>44321</v>
      </c>
      <c r="F6" s="31">
        <v>44322</v>
      </c>
      <c r="G6" s="31">
        <v>44323</v>
      </c>
      <c r="H6" s="31">
        <v>44324</v>
      </c>
    </row>
    <row r="7" spans="1:9" s="18" customFormat="1" ht="56.1" customHeight="1" x14ac:dyDescent="0.25">
      <c r="A7" s="17"/>
      <c r="B7" s="29"/>
      <c r="C7" s="62" t="s">
        <v>19</v>
      </c>
      <c r="D7" s="62"/>
      <c r="E7" s="60" t="s">
        <v>7</v>
      </c>
      <c r="F7" s="61"/>
      <c r="G7" s="60" t="s">
        <v>15</v>
      </c>
      <c r="H7" s="29"/>
    </row>
    <row r="8" spans="1:9" s="6" customFormat="1" ht="24" customHeight="1" x14ac:dyDescent="0.25">
      <c r="A8" s="5"/>
      <c r="B8" s="32">
        <f t="array" ref="B8:H8">DaysAndWeeks+DATE(CalendarYear,5,1)-WEEKDAY(DATE(CalendarYear,5,1),(WeekStart="Monday")+1)+15</f>
        <v>44325</v>
      </c>
      <c r="C8" s="32">
        <v>44326</v>
      </c>
      <c r="D8" s="32">
        <v>44327</v>
      </c>
      <c r="E8" s="32">
        <v>44328</v>
      </c>
      <c r="F8" s="32">
        <v>44329</v>
      </c>
      <c r="G8" s="32">
        <v>44330</v>
      </c>
      <c r="H8" s="32">
        <v>44331</v>
      </c>
    </row>
    <row r="9" spans="1:9" s="18" customFormat="1" ht="56.1" customHeight="1" x14ac:dyDescent="0.25">
      <c r="A9" s="17"/>
      <c r="B9" s="30"/>
      <c r="C9" s="62" t="s">
        <v>18</v>
      </c>
      <c r="D9" s="62"/>
      <c r="E9" s="60" t="s">
        <v>7</v>
      </c>
      <c r="F9" s="59"/>
      <c r="G9" s="60" t="s">
        <v>15</v>
      </c>
      <c r="H9" s="30"/>
    </row>
    <row r="10" spans="1:9" s="6" customFormat="1" ht="24" customHeight="1" x14ac:dyDescent="0.25">
      <c r="A10" s="5"/>
      <c r="B10" s="31">
        <f t="array" ref="B10:H10">DaysAndWeeks+DATE(CalendarYear,5,1)-WEEKDAY(DATE(CalendarYear,5,1),(WeekStart="Monday")+1)+22</f>
        <v>44332</v>
      </c>
      <c r="C10" s="31">
        <v>44333</v>
      </c>
      <c r="D10" s="31">
        <v>44334</v>
      </c>
      <c r="E10" s="31">
        <v>44335</v>
      </c>
      <c r="F10" s="31">
        <v>44336</v>
      </c>
      <c r="G10" s="31">
        <v>44337</v>
      </c>
      <c r="H10" s="31">
        <v>44338</v>
      </c>
    </row>
    <row r="11" spans="1:9" s="18" customFormat="1" ht="56.1" customHeight="1" x14ac:dyDescent="0.25">
      <c r="A11" s="17"/>
      <c r="B11" s="29"/>
      <c r="C11" s="62" t="s">
        <v>6</v>
      </c>
      <c r="D11" s="61"/>
      <c r="E11" s="60" t="s">
        <v>7</v>
      </c>
      <c r="F11" s="61"/>
      <c r="G11" s="60" t="s">
        <v>15</v>
      </c>
      <c r="H11" s="29"/>
    </row>
    <row r="12" spans="1:9" s="6" customFormat="1" ht="24" customHeight="1" x14ac:dyDescent="0.25">
      <c r="A12" s="5"/>
      <c r="B12" s="32">
        <f t="array" ref="B12:H12">DaysAndWeeks+DATE(CalendarYear,5,1)-WEEKDAY(DATE(CalendarYear,5,1),(WeekStart="Monday")+1)+29</f>
        <v>44339</v>
      </c>
      <c r="C12" s="32">
        <v>44340</v>
      </c>
      <c r="D12" s="32">
        <v>44341</v>
      </c>
      <c r="E12" s="32">
        <v>44342</v>
      </c>
      <c r="F12" s="32">
        <v>44343</v>
      </c>
      <c r="G12" s="32">
        <v>44344</v>
      </c>
      <c r="H12" s="32">
        <v>44345</v>
      </c>
    </row>
    <row r="13" spans="1:9" s="18" customFormat="1" ht="56.1" customHeight="1" x14ac:dyDescent="0.25">
      <c r="A13" s="17"/>
      <c r="B13" s="30"/>
      <c r="C13" s="30"/>
      <c r="D13" s="30"/>
      <c r="E13" s="60" t="s">
        <v>7</v>
      </c>
      <c r="F13" s="59"/>
      <c r="G13" s="60" t="s">
        <v>15</v>
      </c>
      <c r="H13" s="30"/>
    </row>
    <row r="14" spans="1:9" s="6" customFormat="1" ht="24" customHeight="1" x14ac:dyDescent="0.25">
      <c r="A14" s="5"/>
      <c r="B14" s="31">
        <f t="array" ref="B14:C14">DaysAndWeeks+DATE(CalendarYear,5,1)-WEEKDAY(DATE(CalendarYear,5,1),(WeekStart="Monday")+1)+36</f>
        <v>44346</v>
      </c>
      <c r="C14" s="31">
        <v>44347</v>
      </c>
      <c r="D14" s="85" t="s">
        <v>1</v>
      </c>
      <c r="E14" s="85"/>
      <c r="F14" s="85"/>
      <c r="G14" s="85"/>
      <c r="H14" s="86"/>
    </row>
    <row r="15" spans="1:9" s="18" customFormat="1" ht="56.1" customHeight="1" x14ac:dyDescent="0.25">
      <c r="A15" s="17"/>
      <c r="B15" s="29"/>
      <c r="C15" s="29" t="s">
        <v>28</v>
      </c>
      <c r="D15" s="88"/>
      <c r="E15" s="88"/>
      <c r="F15" s="88"/>
      <c r="G15" s="88"/>
      <c r="H15" s="89"/>
    </row>
  </sheetData>
  <mergeCells count="3">
    <mergeCell ref="B2:D2"/>
    <mergeCell ref="D14:H14"/>
    <mergeCell ref="D15:H15"/>
  </mergeCells>
  <conditionalFormatting sqref="B12:H12 B14:C14">
    <cfRule type="expression" dxfId="15" priority="2">
      <formula>AND(DAY(B12)&gt;=1,DAY(B12)&lt;=15)</formula>
    </cfRule>
  </conditionalFormatting>
  <conditionalFormatting sqref="B4:G4">
    <cfRule type="expression" dxfId="14" priority="1">
      <formula>DAY(B4)&gt;8</formula>
    </cfRule>
  </conditionalFormatting>
  <dataValidations count="8">
    <dataValidation allowBlank="1" showInputMessage="1" showErrorMessage="1" prompt="Automatically determined weekday" sqref="C3:H3" xr:uid="{00000000-0002-0000-0400-000000000000}"/>
    <dataValidation allowBlank="1" showInputMessage="1" showErrorMessage="1" prompt="The year in this cell is automatically updated based on year entered in January worksheet. Calendar below has dates for previous and next month with lighter font shade" sqref="B2:D2" xr:uid="{00000000-0002-0000-0400-000001000000}"/>
    <dataValidation allowBlank="1" showInputMessage="1" showErrorMessage="1" prompt="May month calendar" sqref="A1" xr:uid="{00000000-0002-0000-0400-000002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400-000003000000}"/>
    <dataValidation allowBlank="1" showInputMessage="1" showErrorMessage="1" prompt="This row &amp; rows 7, 9, 11, 13, &amp; 15 are cells for entering daily notes related to the calendar day in the cell above." sqref="B5" xr:uid="{00000000-0002-0000-0400-000004000000}"/>
    <dataValidation allowBlank="1" showInputMessage="1" prompt="Enter monthly Notes in this cell" sqref="D15:H15" xr:uid="{00000000-0002-0000-0400-000005000000}"/>
    <dataValidation allowBlank="1" showInputMessage="1" prompt="Enter monthly Notes in cell below" sqref="D14:H14" xr:uid="{00000000-0002-0000-0400-000006000000}"/>
    <dataValidation allowBlank="1" showInputMessage="1" showErrorMessage="1" prompt="This row contains weekday names for this calendar. This cell contains the starting day of the week. To change week start day, select a new weekday in January worksheet cell L5." sqref="B3" xr:uid="{00000000-0002-0000-0400-000007000000}"/>
  </dataValidations>
  <printOptions horizontalCentered="1"/>
  <pageMargins left="0.25" right="0.25" top="0.5" bottom="0.5" header="0.3" footer="0.3"/>
  <pageSetup orientation="landscape" r:id="rId1"/>
  <headerFooter differentFirst="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A1:I15"/>
  <sheetViews>
    <sheetView showGridLines="0" topLeftCell="A7" zoomScaleNormal="100" workbookViewId="0">
      <selection activeCell="D15" sqref="D15:H15"/>
    </sheetView>
  </sheetViews>
  <sheetFormatPr defaultColWidth="8.69921875" defaultRowHeight="13.8" x14ac:dyDescent="0.25"/>
  <cols>
    <col min="1" max="1" width="1.59765625" style="1" customWidth="1"/>
    <col min="2" max="8" width="16.59765625" style="1" customWidth="1"/>
    <col min="9" max="9" width="1.59765625" style="2" customWidth="1"/>
    <col min="10" max="10" width="8.59765625" style="2" customWidth="1"/>
    <col min="11" max="16384" width="8.69921875" style="2"/>
  </cols>
  <sheetData>
    <row r="1" spans="1:9" ht="9" customHeight="1" x14ac:dyDescent="0.25">
      <c r="I1" s="2" t="s">
        <v>2</v>
      </c>
    </row>
    <row r="2" spans="1:9" ht="96" customHeight="1" x14ac:dyDescent="0.25">
      <c r="B2" s="90" t="str">
        <f>"June "&amp;CalendarYear</f>
        <v>June 2021</v>
      </c>
      <c r="C2" s="90"/>
      <c r="D2" s="90"/>
      <c r="E2" s="3"/>
      <c r="F2" s="3"/>
      <c r="G2" s="3"/>
      <c r="H2" s="4"/>
    </row>
    <row r="3" spans="1:9" s="13" customFormat="1" ht="24" customHeight="1" x14ac:dyDescent="0.25">
      <c r="A3" s="12"/>
      <c r="B3" s="33" t="str">
        <f>WeekStart</f>
        <v>Sunday</v>
      </c>
      <c r="C3" s="34" t="str">
        <f t="shared" ref="C3:H3" si="0">TEXT(C4,"dddd")</f>
        <v>Monday</v>
      </c>
      <c r="D3" s="34" t="str">
        <f t="shared" si="0"/>
        <v>Tuesday</v>
      </c>
      <c r="E3" s="34" t="str">
        <f t="shared" si="0"/>
        <v>Wednesday</v>
      </c>
      <c r="F3" s="34" t="str">
        <f t="shared" si="0"/>
        <v>Thursday</v>
      </c>
      <c r="G3" s="34" t="str">
        <f t="shared" si="0"/>
        <v>Friday</v>
      </c>
      <c r="H3" s="35" t="str">
        <f t="shared" si="0"/>
        <v>Saturday</v>
      </c>
    </row>
    <row r="4" spans="1:9" s="6" customFormat="1" ht="24" customHeight="1" x14ac:dyDescent="0.25">
      <c r="A4" s="5"/>
      <c r="B4" s="36">
        <f t="array" ref="B4:H4">DaysAndWeeks+DATE(CalendarYear,6,1)-WEEKDAY(DATE(CalendarYear,6,1),(WeekStart="Monday")+1)+1</f>
        <v>44346</v>
      </c>
      <c r="C4" s="36">
        <v>44347</v>
      </c>
      <c r="D4" s="36">
        <v>44348</v>
      </c>
      <c r="E4" s="36">
        <v>44349</v>
      </c>
      <c r="F4" s="36">
        <v>44350</v>
      </c>
      <c r="G4" s="36">
        <v>44351</v>
      </c>
      <c r="H4" s="36">
        <v>44352</v>
      </c>
    </row>
    <row r="5" spans="1:9" s="18" customFormat="1" ht="97.5" customHeight="1" x14ac:dyDescent="0.25">
      <c r="A5" s="17"/>
      <c r="B5" s="38"/>
      <c r="C5" s="38"/>
      <c r="D5" s="54" t="s">
        <v>22</v>
      </c>
      <c r="E5" s="55" t="s">
        <v>7</v>
      </c>
      <c r="F5" s="54" t="s">
        <v>30</v>
      </c>
      <c r="G5" s="55" t="s">
        <v>15</v>
      </c>
      <c r="H5" s="38"/>
    </row>
    <row r="6" spans="1:9" s="6" customFormat="1" ht="24" customHeight="1" x14ac:dyDescent="0.25">
      <c r="A6" s="5"/>
      <c r="B6" s="39">
        <f t="array" ref="B6:H6">DaysAndWeeks+DATE(CalendarYear,6,1)-WEEKDAY(DATE(CalendarYear,6,1),(WeekStart="Monday")+1)+8</f>
        <v>44353</v>
      </c>
      <c r="C6" s="39">
        <v>44354</v>
      </c>
      <c r="D6" s="39">
        <v>44355</v>
      </c>
      <c r="E6" s="39">
        <v>44356</v>
      </c>
      <c r="F6" s="39">
        <v>44357</v>
      </c>
      <c r="G6" s="39">
        <v>44358</v>
      </c>
      <c r="H6" s="39">
        <v>44359</v>
      </c>
    </row>
    <row r="7" spans="1:9" s="18" customFormat="1" ht="56.1" customHeight="1" x14ac:dyDescent="0.25">
      <c r="A7" s="17"/>
      <c r="B7" s="37"/>
      <c r="C7" s="56" t="s">
        <v>17</v>
      </c>
      <c r="D7" s="57"/>
      <c r="E7" s="55" t="s">
        <v>7</v>
      </c>
      <c r="F7" s="57"/>
      <c r="G7" s="55" t="s">
        <v>15</v>
      </c>
      <c r="H7" s="37"/>
    </row>
    <row r="8" spans="1:9" s="6" customFormat="1" ht="24" customHeight="1" x14ac:dyDescent="0.25">
      <c r="A8" s="5"/>
      <c r="B8" s="40">
        <f t="array" ref="B8:H8">DaysAndWeeks+DATE(CalendarYear,6,1)-WEEKDAY(DATE(CalendarYear,6,1),(WeekStart="Monday")+1)+15</f>
        <v>44360</v>
      </c>
      <c r="C8" s="40">
        <v>44361</v>
      </c>
      <c r="D8" s="40">
        <v>44362</v>
      </c>
      <c r="E8" s="40">
        <v>44363</v>
      </c>
      <c r="F8" s="40">
        <v>44364</v>
      </c>
      <c r="G8" s="40">
        <v>44365</v>
      </c>
      <c r="H8" s="40">
        <v>44366</v>
      </c>
    </row>
    <row r="9" spans="1:9" s="18" customFormat="1" ht="66.75" customHeight="1" x14ac:dyDescent="0.25">
      <c r="A9" s="17"/>
      <c r="B9" s="38"/>
      <c r="C9" s="58" t="s">
        <v>19</v>
      </c>
      <c r="D9" s="58" t="s">
        <v>32</v>
      </c>
      <c r="E9" s="55" t="s">
        <v>7</v>
      </c>
      <c r="F9" s="54"/>
      <c r="G9" s="55" t="s">
        <v>15</v>
      </c>
      <c r="H9" s="38"/>
    </row>
    <row r="10" spans="1:9" s="6" customFormat="1" ht="24" customHeight="1" x14ac:dyDescent="0.25">
      <c r="A10" s="5"/>
      <c r="B10" s="39">
        <f t="array" ref="B10:H10">DaysAndWeeks+DATE(CalendarYear,6,1)-WEEKDAY(DATE(CalendarYear,6,1),(WeekStart="Monday")+1)+22</f>
        <v>44367</v>
      </c>
      <c r="C10" s="39">
        <v>44368</v>
      </c>
      <c r="D10" s="39">
        <v>44369</v>
      </c>
      <c r="E10" s="39">
        <v>44370</v>
      </c>
      <c r="F10" s="39">
        <v>44371</v>
      </c>
      <c r="G10" s="39">
        <v>44372</v>
      </c>
      <c r="H10" s="39">
        <v>44373</v>
      </c>
    </row>
    <row r="11" spans="1:9" s="18" customFormat="1" ht="56.1" customHeight="1" x14ac:dyDescent="0.25">
      <c r="A11" s="17"/>
      <c r="B11" s="37"/>
      <c r="C11" s="58" t="s">
        <v>18</v>
      </c>
      <c r="D11" s="37"/>
      <c r="E11" s="55" t="s">
        <v>7</v>
      </c>
      <c r="F11" s="57"/>
      <c r="G11" s="55" t="s">
        <v>15</v>
      </c>
      <c r="H11" s="37"/>
    </row>
    <row r="12" spans="1:9" s="6" customFormat="1" ht="24" customHeight="1" x14ac:dyDescent="0.25">
      <c r="A12" s="5"/>
      <c r="B12" s="40">
        <f t="array" ref="B12:H12">DaysAndWeeks+DATE(CalendarYear,6,1)-WEEKDAY(DATE(CalendarYear,6,1),(WeekStart="Monday")+1)+29</f>
        <v>44374</v>
      </c>
      <c r="C12" s="40">
        <v>44375</v>
      </c>
      <c r="D12" s="40">
        <v>44376</v>
      </c>
      <c r="E12" s="40">
        <v>44377</v>
      </c>
      <c r="F12" s="40">
        <v>44378</v>
      </c>
      <c r="G12" s="40">
        <v>44379</v>
      </c>
      <c r="H12" s="40">
        <v>44380</v>
      </c>
    </row>
    <row r="13" spans="1:9" s="18" customFormat="1" ht="56.1" customHeight="1" x14ac:dyDescent="0.25">
      <c r="A13" s="17"/>
      <c r="B13" s="38"/>
      <c r="C13" s="38"/>
      <c r="D13" s="38"/>
      <c r="E13" s="55" t="s">
        <v>7</v>
      </c>
      <c r="F13" s="38"/>
      <c r="G13" s="38"/>
      <c r="H13" s="38"/>
    </row>
    <row r="14" spans="1:9" s="6" customFormat="1" ht="24" customHeight="1" x14ac:dyDescent="0.25">
      <c r="A14" s="5"/>
      <c r="B14" s="39">
        <f t="array" ref="B14:C14">DaysAndWeeks+DATE(CalendarYear,6,1)-WEEKDAY(DATE(CalendarYear,6,1),(WeekStart="Monday")+1)+36</f>
        <v>44381</v>
      </c>
      <c r="C14" s="39">
        <v>44382</v>
      </c>
      <c r="D14" s="91" t="s">
        <v>9</v>
      </c>
      <c r="E14" s="92"/>
      <c r="F14" s="92"/>
      <c r="G14" s="92"/>
      <c r="H14" s="93"/>
    </row>
    <row r="15" spans="1:9" s="18" customFormat="1" ht="56.1" customHeight="1" x14ac:dyDescent="0.25">
      <c r="A15" s="17"/>
      <c r="B15" s="37"/>
      <c r="C15" s="37"/>
      <c r="D15" s="94" t="s">
        <v>29</v>
      </c>
      <c r="E15" s="95"/>
      <c r="F15" s="95"/>
      <c r="G15" s="95"/>
      <c r="H15" s="96"/>
    </row>
  </sheetData>
  <mergeCells count="3">
    <mergeCell ref="B2:D2"/>
    <mergeCell ref="D14:H14"/>
    <mergeCell ref="D15:H15"/>
  </mergeCells>
  <conditionalFormatting sqref="B12:H12 B14:C14">
    <cfRule type="expression" dxfId="13" priority="2">
      <formula>AND(DAY(B12)&gt;=1,DAY(B12)&lt;=15)</formula>
    </cfRule>
  </conditionalFormatting>
  <conditionalFormatting sqref="B4:G4">
    <cfRule type="expression" dxfId="12" priority="1">
      <formula>DAY(B4)&gt;8</formula>
    </cfRule>
  </conditionalFormatting>
  <dataValidations count="8">
    <dataValidation allowBlank="1" showInputMessage="1" showErrorMessage="1" prompt="Automatically determined weekday" sqref="C3:H3" xr:uid="{00000000-0002-0000-0500-000000000000}"/>
    <dataValidation allowBlank="1" showInputMessage="1" showErrorMessage="1" prompt="June month calendar" sqref="A1" xr:uid="{00000000-0002-0000-0500-000001000000}"/>
    <dataValidation allowBlank="1" showInputMessage="1" showErrorMessage="1" prompt="The year in this cell is automatically updated based on year entered in January worksheet. Calendar below has dates for previous and next month with lighter font shade" sqref="B2:D2" xr:uid="{00000000-0002-0000-0500-000002000000}"/>
    <dataValidation allowBlank="1" showInputMessage="1" showErrorMessage="1" prompt="This row contains weekday names for this calendar. This cell contains the starting day of the week. To change week start day, select a new weekday in January worksheet cell L5." sqref="B3" xr:uid="{00000000-0002-0000-0500-000003000000}"/>
    <dataValidation allowBlank="1" showInputMessage="1" prompt="Enter monthly Notes in cell below" sqref="D14:H14" xr:uid="{00000000-0002-0000-0500-000004000000}"/>
    <dataValidation allowBlank="1" showInputMessage="1" prompt="Enter monthly Notes in this cell" sqref="D15:H15" xr:uid="{00000000-0002-0000-0500-000005000000}"/>
    <dataValidation allowBlank="1" showInputMessage="1" showErrorMessage="1" prompt="This row &amp; rows 7, 9, 11, 13, &amp; 15 are cells for entering daily notes related to the calendar day in the cell above." sqref="B5" xr:uid="{00000000-0002-0000-0500-000006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500-000007000000}"/>
  </dataValidations>
  <printOptions horizontalCentered="1"/>
  <pageMargins left="0.25" right="0.25" top="0.5" bottom="0.5" header="0.3" footer="0.3"/>
  <pageSetup orientation="landscape" r:id="rId1"/>
  <headerFooter differentFirst="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59999389629810485"/>
    <pageSetUpPr fitToPage="1"/>
  </sheetPr>
  <dimension ref="A1:I15"/>
  <sheetViews>
    <sheetView showGridLines="0" topLeftCell="A4" zoomScaleNormal="100" workbookViewId="0">
      <selection activeCell="D9" sqref="D9"/>
    </sheetView>
  </sheetViews>
  <sheetFormatPr defaultColWidth="8.69921875" defaultRowHeight="13.8" x14ac:dyDescent="0.25"/>
  <cols>
    <col min="1" max="1" width="1.59765625" style="1" customWidth="1"/>
    <col min="2" max="8" width="16.59765625" style="1" customWidth="1"/>
    <col min="9" max="9" width="1.59765625" style="2" customWidth="1"/>
    <col min="10" max="10" width="8.59765625" style="2" customWidth="1"/>
    <col min="11" max="16384" width="8.69921875" style="2"/>
  </cols>
  <sheetData>
    <row r="1" spans="1:9" ht="9" customHeight="1" x14ac:dyDescent="0.25">
      <c r="I1" s="2" t="s">
        <v>2</v>
      </c>
    </row>
    <row r="2" spans="1:9" ht="96" customHeight="1" x14ac:dyDescent="0.25">
      <c r="B2" s="90" t="str">
        <f>"July "&amp;CalendarYear</f>
        <v>July 2021</v>
      </c>
      <c r="C2" s="90"/>
      <c r="D2" s="90"/>
      <c r="E2" s="3"/>
      <c r="F2" s="3"/>
      <c r="G2" s="3"/>
      <c r="H2" s="4"/>
    </row>
    <row r="3" spans="1:9" s="13" customFormat="1" ht="24" customHeight="1" x14ac:dyDescent="0.25">
      <c r="A3" s="12"/>
      <c r="B3" s="33" t="str">
        <f>WeekStart</f>
        <v>Sunday</v>
      </c>
      <c r="C3" s="34" t="str">
        <f t="shared" ref="C3:H3" si="0">TEXT(C4,"dddd")</f>
        <v>Monday</v>
      </c>
      <c r="D3" s="34" t="str">
        <f t="shared" si="0"/>
        <v>Tuesday</v>
      </c>
      <c r="E3" s="34" t="str">
        <f t="shared" si="0"/>
        <v>Wednesday</v>
      </c>
      <c r="F3" s="34" t="str">
        <f t="shared" si="0"/>
        <v>Thursday</v>
      </c>
      <c r="G3" s="34" t="str">
        <f t="shared" si="0"/>
        <v>Friday</v>
      </c>
      <c r="H3" s="35" t="str">
        <f t="shared" si="0"/>
        <v>Saturday</v>
      </c>
    </row>
    <row r="4" spans="1:9" s="6" customFormat="1" ht="24" customHeight="1" x14ac:dyDescent="0.25">
      <c r="A4" s="5"/>
      <c r="B4" s="36">
        <f t="array" ref="B4:H4">DaysAndWeeks+DATE(CalendarYear,7,1)-WEEKDAY(DATE(CalendarYear,7,1),(WeekStart="Monday")+1)+1</f>
        <v>44374</v>
      </c>
      <c r="C4" s="36">
        <v>44375</v>
      </c>
      <c r="D4" s="36">
        <v>44376</v>
      </c>
      <c r="E4" s="36">
        <v>44377</v>
      </c>
      <c r="F4" s="36">
        <v>44378</v>
      </c>
      <c r="G4" s="36">
        <v>44379</v>
      </c>
      <c r="H4" s="36">
        <v>44380</v>
      </c>
    </row>
    <row r="5" spans="1:9" s="18" customFormat="1" ht="56.1" customHeight="1" x14ac:dyDescent="0.25">
      <c r="A5" s="17"/>
      <c r="B5" s="38"/>
      <c r="C5" s="38"/>
      <c r="D5" s="38"/>
      <c r="E5" s="38"/>
      <c r="F5" s="38"/>
      <c r="G5" s="55" t="s">
        <v>15</v>
      </c>
      <c r="H5" s="38"/>
    </row>
    <row r="6" spans="1:9" s="6" customFormat="1" ht="24" customHeight="1" x14ac:dyDescent="0.25">
      <c r="A6" s="5"/>
      <c r="B6" s="39">
        <f t="array" ref="B6:H6">DaysAndWeeks+DATE(CalendarYear,7,1)-WEEKDAY(DATE(CalendarYear,7,1),(WeekStart="Monday")+1)+8</f>
        <v>44381</v>
      </c>
      <c r="C6" s="39">
        <v>44382</v>
      </c>
      <c r="D6" s="39">
        <v>44383</v>
      </c>
      <c r="E6" s="39">
        <v>44384</v>
      </c>
      <c r="F6" s="39">
        <v>44385</v>
      </c>
      <c r="G6" s="39">
        <v>44386</v>
      </c>
      <c r="H6" s="39">
        <v>44387</v>
      </c>
    </row>
    <row r="7" spans="1:9" s="18" customFormat="1" ht="97.5" customHeight="1" x14ac:dyDescent="0.25">
      <c r="A7" s="17"/>
      <c r="B7" s="37"/>
      <c r="C7" s="55" t="s">
        <v>11</v>
      </c>
      <c r="D7" s="55" t="s">
        <v>13</v>
      </c>
      <c r="E7" s="55" t="s">
        <v>7</v>
      </c>
      <c r="F7" s="58" t="s">
        <v>12</v>
      </c>
      <c r="G7" s="55" t="s">
        <v>15</v>
      </c>
      <c r="H7" s="37"/>
    </row>
    <row r="8" spans="1:9" s="6" customFormat="1" ht="24" customHeight="1" x14ac:dyDescent="0.25">
      <c r="A8" s="5"/>
      <c r="B8" s="40">
        <f t="array" ref="B8:H8">DaysAndWeeks+DATE(CalendarYear,7,1)-WEEKDAY(DATE(CalendarYear,7,1),(WeekStart="Monday")+1)+15</f>
        <v>44388</v>
      </c>
      <c r="C8" s="40">
        <v>44389</v>
      </c>
      <c r="D8" s="40">
        <v>44390</v>
      </c>
      <c r="E8" s="40">
        <v>44391</v>
      </c>
      <c r="F8" s="40">
        <v>44392</v>
      </c>
      <c r="G8" s="40">
        <v>44393</v>
      </c>
      <c r="H8" s="40">
        <v>44394</v>
      </c>
    </row>
    <row r="9" spans="1:9" s="18" customFormat="1" ht="56.1" customHeight="1" x14ac:dyDescent="0.25">
      <c r="A9" s="17"/>
      <c r="B9" s="38"/>
      <c r="C9" s="55" t="s">
        <v>14</v>
      </c>
      <c r="D9" s="58"/>
      <c r="E9" s="55" t="s">
        <v>7</v>
      </c>
      <c r="F9" s="54"/>
      <c r="G9" s="55" t="s">
        <v>15</v>
      </c>
      <c r="H9" s="38"/>
    </row>
    <row r="10" spans="1:9" s="6" customFormat="1" ht="24" customHeight="1" x14ac:dyDescent="0.25">
      <c r="A10" s="5"/>
      <c r="B10" s="39">
        <f t="array" ref="B10:H10">DaysAndWeeks+DATE(CalendarYear,7,1)-WEEKDAY(DATE(CalendarYear,7,1),(WeekStart="Monday")+1)+22</f>
        <v>44395</v>
      </c>
      <c r="C10" s="39">
        <v>44396</v>
      </c>
      <c r="D10" s="39">
        <v>44397</v>
      </c>
      <c r="E10" s="39">
        <v>44398</v>
      </c>
      <c r="F10" s="39">
        <v>44399</v>
      </c>
      <c r="G10" s="39">
        <v>44400</v>
      </c>
      <c r="H10" s="39">
        <v>44401</v>
      </c>
    </row>
    <row r="11" spans="1:9" s="18" customFormat="1" ht="56.1" customHeight="1" x14ac:dyDescent="0.25">
      <c r="A11" s="17"/>
      <c r="B11" s="37"/>
      <c r="C11" s="58" t="s">
        <v>18</v>
      </c>
      <c r="D11" s="55" t="s">
        <v>21</v>
      </c>
      <c r="E11" s="55" t="s">
        <v>7</v>
      </c>
      <c r="F11" s="57"/>
      <c r="G11" s="55" t="s">
        <v>15</v>
      </c>
      <c r="H11" s="37"/>
    </row>
    <row r="12" spans="1:9" s="6" customFormat="1" ht="24" customHeight="1" x14ac:dyDescent="0.25">
      <c r="A12" s="5"/>
      <c r="B12" s="40">
        <f t="array" ref="B12:H12">DaysAndWeeks+DATE(CalendarYear,7,1)-WEEKDAY(DATE(CalendarYear,7,1),(WeekStart="Monday")+1)+29</f>
        <v>44402</v>
      </c>
      <c r="C12" s="40">
        <v>44403</v>
      </c>
      <c r="D12" s="40">
        <v>44404</v>
      </c>
      <c r="E12" s="40">
        <v>44405</v>
      </c>
      <c r="F12" s="40">
        <v>44406</v>
      </c>
      <c r="G12" s="40">
        <v>44407</v>
      </c>
      <c r="H12" s="40">
        <v>44408</v>
      </c>
    </row>
    <row r="13" spans="1:9" s="18" customFormat="1" ht="56.1" customHeight="1" x14ac:dyDescent="0.25">
      <c r="A13" s="17"/>
      <c r="B13" s="38"/>
      <c r="C13" s="58" t="s">
        <v>23</v>
      </c>
      <c r="D13" s="54"/>
      <c r="E13" s="55" t="s">
        <v>7</v>
      </c>
      <c r="F13" s="54"/>
      <c r="G13" s="55" t="s">
        <v>15</v>
      </c>
      <c r="H13" s="38"/>
    </row>
    <row r="14" spans="1:9" s="6" customFormat="1" ht="24" customHeight="1" x14ac:dyDescent="0.25">
      <c r="A14" s="5"/>
      <c r="B14" s="39">
        <f t="array" ref="B14:C14">DaysAndWeeks+DATE(CalendarYear,7,1)-WEEKDAY(DATE(CalendarYear,7,1),(WeekStart="Monday")+1)+36</f>
        <v>44409</v>
      </c>
      <c r="C14" s="39">
        <v>44410</v>
      </c>
      <c r="D14" s="92" t="s">
        <v>1</v>
      </c>
      <c r="E14" s="92"/>
      <c r="F14" s="92"/>
      <c r="G14" s="92"/>
      <c r="H14" s="93"/>
    </row>
    <row r="15" spans="1:9" s="18" customFormat="1" ht="56.1" customHeight="1" x14ac:dyDescent="0.25">
      <c r="A15" s="17"/>
      <c r="B15" s="37"/>
      <c r="C15" s="37"/>
      <c r="D15" s="95"/>
      <c r="E15" s="95"/>
      <c r="F15" s="95"/>
      <c r="G15" s="95"/>
      <c r="H15" s="96"/>
    </row>
  </sheetData>
  <mergeCells count="3">
    <mergeCell ref="B2:D2"/>
    <mergeCell ref="D14:H14"/>
    <mergeCell ref="D15:H15"/>
  </mergeCells>
  <conditionalFormatting sqref="B12:H12 B14:C14">
    <cfRule type="expression" dxfId="11" priority="2">
      <formula>AND(DAY(B12)&gt;=1,DAY(B12)&lt;=15)</formula>
    </cfRule>
  </conditionalFormatting>
  <conditionalFormatting sqref="B4:G4">
    <cfRule type="expression" dxfId="10" priority="1">
      <formula>DAY(B4)&gt;8</formula>
    </cfRule>
  </conditionalFormatting>
  <dataValidations count="8">
    <dataValidation allowBlank="1" showInputMessage="1" showErrorMessage="1" prompt="Automatically determined weekday" sqref="C3:H3" xr:uid="{00000000-0002-0000-0600-000000000000}"/>
    <dataValidation allowBlank="1" showInputMessage="1" showErrorMessage="1" prompt="July month calendar" sqref="A1" xr:uid="{00000000-0002-0000-0600-000001000000}"/>
    <dataValidation allowBlank="1" showInputMessage="1" showErrorMessage="1" prompt="The year in this cell is automatically updated based on year entered in January worksheet. Calendar below has dates for previous and next month with lighter font shade" sqref="B2:D2" xr:uid="{00000000-0002-0000-0600-000002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600-000003000000}"/>
    <dataValidation allowBlank="1" showInputMessage="1" showErrorMessage="1" prompt="This row &amp; rows 7, 9, 11, 13, &amp; 15 are cells for entering daily notes related to the calendar day in the cell above." sqref="B5" xr:uid="{00000000-0002-0000-0600-000004000000}"/>
    <dataValidation allowBlank="1" showInputMessage="1" prompt="Enter monthly Notes in this cell" sqref="D15:H15" xr:uid="{00000000-0002-0000-0600-000005000000}"/>
    <dataValidation allowBlank="1" showInputMessage="1" prompt="Enter monthly Notes in cell below" sqref="D14:H14" xr:uid="{00000000-0002-0000-0600-000006000000}"/>
    <dataValidation allowBlank="1" showInputMessage="1" showErrorMessage="1" prompt="This row contains weekday names for this calendar. This cell contains the starting day of the week. To change week start day, select a new weekday in January worksheet cell L5." sqref="B3" xr:uid="{00000000-0002-0000-0600-000007000000}"/>
  </dataValidations>
  <printOptions horizontalCentered="1"/>
  <pageMargins left="0.25" right="0.25" top="0.5" bottom="0.5" header="0.3" footer="0.3"/>
  <pageSetup orientation="landscape" r:id="rId1"/>
  <headerFooter differentFirst="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59999389629810485"/>
    <pageSetUpPr fitToPage="1"/>
  </sheetPr>
  <dimension ref="A1:I15"/>
  <sheetViews>
    <sheetView showGridLines="0" topLeftCell="A4" workbookViewId="0">
      <selection activeCell="C11" sqref="C11"/>
    </sheetView>
  </sheetViews>
  <sheetFormatPr defaultColWidth="8.69921875" defaultRowHeight="13.8" x14ac:dyDescent="0.25"/>
  <cols>
    <col min="1" max="1" width="1.59765625" style="1" customWidth="1"/>
    <col min="2" max="8" width="16.59765625" style="1" customWidth="1"/>
    <col min="9" max="9" width="1.59765625" style="2" customWidth="1"/>
    <col min="10" max="10" width="8.59765625" style="2" customWidth="1"/>
    <col min="11" max="16384" width="8.69921875" style="2"/>
  </cols>
  <sheetData>
    <row r="1" spans="1:9" ht="9" customHeight="1" x14ac:dyDescent="0.25">
      <c r="I1" s="2" t="s">
        <v>2</v>
      </c>
    </row>
    <row r="2" spans="1:9" ht="96" customHeight="1" x14ac:dyDescent="0.25">
      <c r="B2" s="90" t="str">
        <f>"August "&amp;CalendarYear</f>
        <v>August 2021</v>
      </c>
      <c r="C2" s="90"/>
      <c r="D2" s="90"/>
      <c r="E2" s="3"/>
      <c r="F2" s="3"/>
      <c r="G2" s="3"/>
      <c r="H2" s="4"/>
    </row>
    <row r="3" spans="1:9" s="13" customFormat="1" ht="24" customHeight="1" x14ac:dyDescent="0.25">
      <c r="A3" s="12"/>
      <c r="B3" s="33" t="str">
        <f>WeekStart</f>
        <v>Sunday</v>
      </c>
      <c r="C3" s="34" t="str">
        <f t="shared" ref="C3:H3" si="0">TEXT(C4,"dddd")</f>
        <v>Monday</v>
      </c>
      <c r="D3" s="34" t="str">
        <f t="shared" si="0"/>
        <v>Tuesday</v>
      </c>
      <c r="E3" s="34" t="str">
        <f t="shared" si="0"/>
        <v>Wednesday</v>
      </c>
      <c r="F3" s="34" t="str">
        <f t="shared" si="0"/>
        <v>Thursday</v>
      </c>
      <c r="G3" s="34" t="str">
        <f t="shared" si="0"/>
        <v>Friday</v>
      </c>
      <c r="H3" s="35" t="str">
        <f t="shared" si="0"/>
        <v>Saturday</v>
      </c>
    </row>
    <row r="4" spans="1:9" s="6" customFormat="1" ht="24" customHeight="1" x14ac:dyDescent="0.25">
      <c r="A4" s="5"/>
      <c r="B4" s="36">
        <f t="array" ref="B4:H4">DaysAndWeeks+DATE(CalendarYear,8,1)-WEEKDAY(DATE(CalendarYear,8,1),(WeekStart="Monday")+1)+1</f>
        <v>44409</v>
      </c>
      <c r="C4" s="36">
        <v>44410</v>
      </c>
      <c r="D4" s="36">
        <v>44411</v>
      </c>
      <c r="E4" s="36">
        <v>44412</v>
      </c>
      <c r="F4" s="36">
        <v>44413</v>
      </c>
      <c r="G4" s="36">
        <v>44414</v>
      </c>
      <c r="H4" s="36">
        <v>44415</v>
      </c>
    </row>
    <row r="5" spans="1:9" s="18" customFormat="1" ht="56.1" customHeight="1" x14ac:dyDescent="0.25">
      <c r="A5" s="17"/>
      <c r="B5" s="38"/>
      <c r="C5" s="58" t="s">
        <v>6</v>
      </c>
      <c r="D5" s="54"/>
      <c r="E5" s="55" t="s">
        <v>7</v>
      </c>
      <c r="F5" s="54"/>
      <c r="G5" s="55" t="s">
        <v>15</v>
      </c>
      <c r="H5" s="38"/>
    </row>
    <row r="6" spans="1:9" s="6" customFormat="1" ht="24" customHeight="1" x14ac:dyDescent="0.25">
      <c r="A6" s="5"/>
      <c r="B6" s="39">
        <f t="array" ref="B6:H6">DaysAndWeeks+DATE(CalendarYear,8,1)-WEEKDAY(DATE(CalendarYear,8,1),(WeekStart="Monday")+1)+8</f>
        <v>44416</v>
      </c>
      <c r="C6" s="39">
        <v>44417</v>
      </c>
      <c r="D6" s="39">
        <v>44418</v>
      </c>
      <c r="E6" s="39">
        <v>44419</v>
      </c>
      <c r="F6" s="39">
        <v>44420</v>
      </c>
      <c r="G6" s="39">
        <v>44421</v>
      </c>
      <c r="H6" s="39">
        <v>44422</v>
      </c>
    </row>
    <row r="7" spans="1:9" s="18" customFormat="1" ht="56.1" customHeight="1" x14ac:dyDescent="0.25">
      <c r="A7" s="17"/>
      <c r="B7" s="37"/>
      <c r="C7" s="58" t="s">
        <v>32</v>
      </c>
      <c r="D7" s="57"/>
      <c r="E7" s="55" t="s">
        <v>7</v>
      </c>
      <c r="F7" s="57"/>
      <c r="G7" s="55" t="s">
        <v>15</v>
      </c>
      <c r="H7" s="37"/>
    </row>
    <row r="8" spans="1:9" s="6" customFormat="1" ht="24" customHeight="1" x14ac:dyDescent="0.25">
      <c r="A8" s="5"/>
      <c r="B8" s="40">
        <f t="array" ref="B8:H8">DaysAndWeeks+DATE(CalendarYear,8,1)-WEEKDAY(DATE(CalendarYear,8,1),(WeekStart="Monday")+1)+15</f>
        <v>44423</v>
      </c>
      <c r="C8" s="40">
        <v>44424</v>
      </c>
      <c r="D8" s="40">
        <v>44425</v>
      </c>
      <c r="E8" s="40">
        <v>44426</v>
      </c>
      <c r="F8" s="40">
        <v>44427</v>
      </c>
      <c r="G8" s="40">
        <v>44428</v>
      </c>
      <c r="H8" s="40">
        <v>44429</v>
      </c>
    </row>
    <row r="9" spans="1:9" s="18" customFormat="1" ht="56.1" customHeight="1" x14ac:dyDescent="0.25">
      <c r="A9" s="17"/>
      <c r="B9" s="38"/>
      <c r="C9" s="58" t="s">
        <v>18</v>
      </c>
      <c r="D9" s="58" t="s">
        <v>32</v>
      </c>
      <c r="E9" s="55" t="s">
        <v>7</v>
      </c>
      <c r="F9" s="54"/>
      <c r="G9" s="55" t="s">
        <v>15</v>
      </c>
      <c r="H9" s="38"/>
    </row>
    <row r="10" spans="1:9" s="6" customFormat="1" ht="24" customHeight="1" x14ac:dyDescent="0.25">
      <c r="A10" s="5"/>
      <c r="B10" s="39">
        <f t="array" ref="B10:H10">DaysAndWeeks+DATE(CalendarYear,8,1)-WEEKDAY(DATE(CalendarYear,8,1),(WeekStart="Monday")+1)+22</f>
        <v>44430</v>
      </c>
      <c r="C10" s="39">
        <v>44431</v>
      </c>
      <c r="D10" s="39">
        <v>44432</v>
      </c>
      <c r="E10" s="39">
        <v>44433</v>
      </c>
      <c r="F10" s="39">
        <v>44434</v>
      </c>
      <c r="G10" s="39">
        <v>44435</v>
      </c>
      <c r="H10" s="39">
        <v>44436</v>
      </c>
    </row>
    <row r="11" spans="1:9" s="18" customFormat="1" ht="56.1" customHeight="1" x14ac:dyDescent="0.25">
      <c r="A11" s="17"/>
      <c r="B11" s="37"/>
      <c r="C11" s="58"/>
      <c r="D11" s="57"/>
      <c r="E11" s="55" t="s">
        <v>7</v>
      </c>
      <c r="F11" s="57"/>
      <c r="G11" s="55" t="s">
        <v>15</v>
      </c>
      <c r="H11" s="37"/>
    </row>
    <row r="12" spans="1:9" s="6" customFormat="1" ht="24" customHeight="1" x14ac:dyDescent="0.25">
      <c r="A12" s="5"/>
      <c r="B12" s="40">
        <f t="array" ref="B12:H12">DaysAndWeeks+DATE(CalendarYear,8,1)-WEEKDAY(DATE(CalendarYear,8,1),(WeekStart="Monday")+1)+29</f>
        <v>44437</v>
      </c>
      <c r="C12" s="40">
        <v>44438</v>
      </c>
      <c r="D12" s="40">
        <v>44439</v>
      </c>
      <c r="E12" s="40">
        <v>44440</v>
      </c>
      <c r="F12" s="40">
        <v>44441</v>
      </c>
      <c r="G12" s="40">
        <v>44442</v>
      </c>
      <c r="H12" s="40">
        <v>44443</v>
      </c>
    </row>
    <row r="13" spans="1:9" s="18" customFormat="1" ht="56.1" customHeight="1" x14ac:dyDescent="0.25">
      <c r="A13" s="17"/>
      <c r="B13" s="38"/>
      <c r="C13" s="38"/>
      <c r="D13" s="38"/>
      <c r="E13" s="46"/>
      <c r="F13" s="38"/>
      <c r="G13" s="38"/>
      <c r="H13" s="38"/>
    </row>
    <row r="14" spans="1:9" s="6" customFormat="1" ht="24" customHeight="1" x14ac:dyDescent="0.25">
      <c r="A14" s="5"/>
      <c r="B14" s="39">
        <f t="array" ref="B14:C14">DaysAndWeeks+DATE(CalendarYear,8,1)-WEEKDAY(DATE(CalendarYear,8,1),(WeekStart="Monday")+1)+36</f>
        <v>44444</v>
      </c>
      <c r="C14" s="39">
        <v>44445</v>
      </c>
      <c r="D14" s="92" t="s">
        <v>1</v>
      </c>
      <c r="E14" s="92"/>
      <c r="F14" s="92"/>
      <c r="G14" s="92"/>
      <c r="H14" s="93"/>
    </row>
    <row r="15" spans="1:9" s="18" customFormat="1" ht="56.1" customHeight="1" x14ac:dyDescent="0.25">
      <c r="A15" s="17"/>
      <c r="B15" s="37"/>
      <c r="C15" s="37"/>
      <c r="D15" s="95"/>
      <c r="E15" s="95"/>
      <c r="F15" s="95"/>
      <c r="G15" s="95"/>
      <c r="H15" s="96"/>
    </row>
  </sheetData>
  <mergeCells count="3">
    <mergeCell ref="B2:D2"/>
    <mergeCell ref="D14:H14"/>
    <mergeCell ref="D15:H15"/>
  </mergeCells>
  <conditionalFormatting sqref="B12:H12 B14:C14">
    <cfRule type="expression" dxfId="9" priority="2">
      <formula>AND(DAY(B12)&gt;=1,DAY(B12)&lt;=15)</formula>
    </cfRule>
  </conditionalFormatting>
  <conditionalFormatting sqref="B4:G4">
    <cfRule type="expression" dxfId="8" priority="1">
      <formula>DAY(B4)&gt;8</formula>
    </cfRule>
  </conditionalFormatting>
  <dataValidations count="8">
    <dataValidation allowBlank="1" showInputMessage="1" showErrorMessage="1" prompt="Automatically determined weekday" sqref="C3:H3" xr:uid="{00000000-0002-0000-0700-000000000000}"/>
    <dataValidation allowBlank="1" showInputMessage="1" showErrorMessage="1" prompt="The year in this cell is automatically updated based on year entered in January worksheet. Calendar below has dates for previous and next month with lighter font shade" sqref="B2:D2" xr:uid="{00000000-0002-0000-0700-000001000000}"/>
    <dataValidation allowBlank="1" showInputMessage="1" showErrorMessage="1" prompt="August month calendar" sqref="A1" xr:uid="{00000000-0002-0000-0700-000002000000}"/>
    <dataValidation allowBlank="1" showInputMessage="1" showErrorMessage="1" prompt="This row contains weekday names for this calendar. This cell contains the starting day of the week. To change week start day, select a new weekday in January worksheet cell L5." sqref="B3" xr:uid="{00000000-0002-0000-0700-000003000000}"/>
    <dataValidation allowBlank="1" showInputMessage="1" prompt="Enter monthly Notes in cell below" sqref="D14:H14" xr:uid="{00000000-0002-0000-0700-000004000000}"/>
    <dataValidation allowBlank="1" showInputMessage="1" prompt="Enter monthly Notes in this cell" sqref="D15:H15" xr:uid="{00000000-0002-0000-0700-000005000000}"/>
    <dataValidation allowBlank="1" showInputMessage="1" showErrorMessage="1" prompt="This row &amp; rows 7, 9, 11, 13, &amp; 15 are cells for entering daily notes related to the calendar day in the cell above." sqref="B5" xr:uid="{00000000-0002-0000-0700-000006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700-000007000000}"/>
  </dataValidations>
  <printOptions horizontalCentered="1"/>
  <pageMargins left="0.25" right="0.25" top="0.5" bottom="0.5" header="0.3" footer="0.3"/>
  <pageSetup orientation="landscape" r:id="rId1"/>
  <headerFooter differentFirst="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pageSetUpPr fitToPage="1"/>
  </sheetPr>
  <dimension ref="A1:I15"/>
  <sheetViews>
    <sheetView showGridLines="0" zoomScaleNormal="100" workbookViewId="0">
      <selection activeCell="D9" sqref="D9"/>
    </sheetView>
  </sheetViews>
  <sheetFormatPr defaultColWidth="8.69921875" defaultRowHeight="13.8" x14ac:dyDescent="0.25"/>
  <cols>
    <col min="1" max="1" width="1.59765625" style="1" customWidth="1"/>
    <col min="2" max="8" width="16.59765625" style="1" customWidth="1"/>
    <col min="9" max="9" width="1.59765625" style="2" customWidth="1"/>
    <col min="10" max="10" width="8.59765625" style="2" customWidth="1"/>
    <col min="11" max="16384" width="8.69921875" style="2"/>
  </cols>
  <sheetData>
    <row r="1" spans="1:9" ht="9" customHeight="1" x14ac:dyDescent="0.25">
      <c r="I1" s="2" t="s">
        <v>2</v>
      </c>
    </row>
    <row r="2" spans="1:9" ht="96" customHeight="1" x14ac:dyDescent="0.25">
      <c r="B2" s="97" t="str">
        <f>"September "&amp;CalendarYear</f>
        <v>September 2021</v>
      </c>
      <c r="C2" s="97"/>
      <c r="D2" s="97"/>
      <c r="E2" s="3"/>
      <c r="F2" s="3"/>
      <c r="G2" s="3"/>
      <c r="H2" s="4"/>
    </row>
    <row r="3" spans="1:9" s="13" customFormat="1" ht="24" customHeight="1" x14ac:dyDescent="0.25">
      <c r="A3" s="12"/>
      <c r="B3" s="22" t="str">
        <f>WeekStart</f>
        <v>Sunday</v>
      </c>
      <c r="C3" s="23" t="str">
        <f t="shared" ref="C3:H3" si="0">TEXT(C4,"dddd")</f>
        <v>Monday</v>
      </c>
      <c r="D3" s="23" t="str">
        <f t="shared" si="0"/>
        <v>Tuesday</v>
      </c>
      <c r="E3" s="23" t="str">
        <f t="shared" si="0"/>
        <v>Wednesday</v>
      </c>
      <c r="F3" s="23" t="str">
        <f t="shared" si="0"/>
        <v>Thursday</v>
      </c>
      <c r="G3" s="23" t="str">
        <f t="shared" si="0"/>
        <v>Friday</v>
      </c>
      <c r="H3" s="24" t="str">
        <f t="shared" si="0"/>
        <v>Saturday</v>
      </c>
    </row>
    <row r="4" spans="1:9" s="6" customFormat="1" ht="24" customHeight="1" x14ac:dyDescent="0.25">
      <c r="A4" s="5"/>
      <c r="B4" s="41">
        <f t="array" ref="B4:H4">DaysAndWeeks+DATE(CalendarYear,9,1)-WEEKDAY(DATE(CalendarYear,9,1),(WeekStart="Monday")+1)+1</f>
        <v>44437</v>
      </c>
      <c r="C4" s="41">
        <v>44438</v>
      </c>
      <c r="D4" s="41">
        <v>44439</v>
      </c>
      <c r="E4" s="41">
        <v>44440</v>
      </c>
      <c r="F4" s="41">
        <v>44441</v>
      </c>
      <c r="G4" s="41">
        <v>44442</v>
      </c>
      <c r="H4" s="41">
        <v>44443</v>
      </c>
    </row>
    <row r="5" spans="1:9" s="18" customFormat="1" ht="56.1" customHeight="1" x14ac:dyDescent="0.25">
      <c r="A5" s="17"/>
      <c r="B5" s="43"/>
      <c r="C5" s="49"/>
      <c r="D5" s="49"/>
      <c r="E5" s="50" t="s">
        <v>7</v>
      </c>
      <c r="F5" s="49"/>
      <c r="G5" s="50" t="s">
        <v>15</v>
      </c>
      <c r="H5" s="43"/>
    </row>
    <row r="6" spans="1:9" s="6" customFormat="1" ht="24" customHeight="1" x14ac:dyDescent="0.25">
      <c r="A6" s="5"/>
      <c r="B6" s="44">
        <f t="array" ref="B6:H6">DaysAndWeeks+DATE(CalendarYear,9,1)-WEEKDAY(DATE(CalendarYear,9,1),(WeekStart="Monday")+1)+8</f>
        <v>44444</v>
      </c>
      <c r="C6" s="44">
        <v>44445</v>
      </c>
      <c r="D6" s="44">
        <v>44446</v>
      </c>
      <c r="E6" s="44">
        <v>44447</v>
      </c>
      <c r="F6" s="44">
        <v>44448</v>
      </c>
      <c r="G6" s="44">
        <v>44449</v>
      </c>
      <c r="H6" s="44">
        <v>44450</v>
      </c>
    </row>
    <row r="7" spans="1:9" s="18" customFormat="1" ht="56.1" customHeight="1" x14ac:dyDescent="0.25">
      <c r="A7" s="17"/>
      <c r="B7" s="42"/>
      <c r="C7" s="48" t="s">
        <v>27</v>
      </c>
      <c r="D7" s="48" t="s">
        <v>18</v>
      </c>
      <c r="E7" s="50" t="s">
        <v>7</v>
      </c>
      <c r="F7" s="52"/>
      <c r="G7" s="50" t="s">
        <v>15</v>
      </c>
      <c r="H7" s="42"/>
    </row>
    <row r="8" spans="1:9" s="6" customFormat="1" ht="24" customHeight="1" x14ac:dyDescent="0.25">
      <c r="A8" s="5"/>
      <c r="B8" s="45">
        <f t="array" ref="B8:H8">DaysAndWeeks+DATE(CalendarYear,9,1)-WEEKDAY(DATE(CalendarYear,9,1),(WeekStart="Monday")+1)+15</f>
        <v>44451</v>
      </c>
      <c r="C8" s="45">
        <v>44452</v>
      </c>
      <c r="D8" s="45">
        <v>44453</v>
      </c>
      <c r="E8" s="45">
        <v>44454</v>
      </c>
      <c r="F8" s="45">
        <v>44455</v>
      </c>
      <c r="G8" s="45">
        <v>44456</v>
      </c>
      <c r="H8" s="45">
        <v>44457</v>
      </c>
    </row>
    <row r="9" spans="1:9" s="18" customFormat="1" ht="56.1" customHeight="1" x14ac:dyDescent="0.25">
      <c r="A9" s="17"/>
      <c r="B9" s="43"/>
      <c r="C9" s="63" t="s">
        <v>34</v>
      </c>
      <c r="D9" s="48"/>
      <c r="E9" s="50" t="s">
        <v>7</v>
      </c>
      <c r="F9" s="49"/>
      <c r="G9" s="50" t="s">
        <v>15</v>
      </c>
      <c r="H9" s="43"/>
    </row>
    <row r="10" spans="1:9" s="6" customFormat="1" ht="24" customHeight="1" x14ac:dyDescent="0.25">
      <c r="A10" s="5"/>
      <c r="B10" s="44">
        <f t="array" ref="B10:H10">DaysAndWeeks+DATE(CalendarYear,9,1)-WEEKDAY(DATE(CalendarYear,9,1),(WeekStart="Monday")+1)+22</f>
        <v>44458</v>
      </c>
      <c r="C10" s="44">
        <v>44459</v>
      </c>
      <c r="D10" s="44">
        <v>44460</v>
      </c>
      <c r="E10" s="44">
        <v>44461</v>
      </c>
      <c r="F10" s="44">
        <v>44462</v>
      </c>
      <c r="G10" s="44">
        <v>44463</v>
      </c>
      <c r="H10" s="44">
        <v>44464</v>
      </c>
    </row>
    <row r="11" spans="1:9" s="18" customFormat="1" ht="56.1" customHeight="1" x14ac:dyDescent="0.25">
      <c r="A11" s="17"/>
      <c r="B11" s="42"/>
      <c r="C11" s="64" t="s">
        <v>17</v>
      </c>
      <c r="D11" s="52"/>
      <c r="E11" s="50" t="s">
        <v>7</v>
      </c>
      <c r="F11" s="52"/>
      <c r="G11" s="50" t="s">
        <v>15</v>
      </c>
      <c r="H11" s="42"/>
    </row>
    <row r="12" spans="1:9" s="6" customFormat="1" ht="24" customHeight="1" x14ac:dyDescent="0.25">
      <c r="A12" s="5"/>
      <c r="B12" s="45">
        <f t="array" ref="B12:H12">DaysAndWeeks+DATE(CalendarYear,9,1)-WEEKDAY(DATE(CalendarYear,9,1),(WeekStart="Monday")+1)+29</f>
        <v>44465</v>
      </c>
      <c r="C12" s="45">
        <v>44466</v>
      </c>
      <c r="D12" s="45">
        <v>44467</v>
      </c>
      <c r="E12" s="45">
        <v>44468</v>
      </c>
      <c r="F12" s="45">
        <v>44469</v>
      </c>
      <c r="G12" s="45">
        <v>44470</v>
      </c>
      <c r="H12" s="45">
        <v>44471</v>
      </c>
    </row>
    <row r="13" spans="1:9" s="18" customFormat="1" ht="56.1" customHeight="1" x14ac:dyDescent="0.25">
      <c r="A13" s="17"/>
      <c r="B13" s="43"/>
      <c r="C13" s="48" t="s">
        <v>32</v>
      </c>
      <c r="D13" s="49"/>
      <c r="E13" s="50" t="s">
        <v>7</v>
      </c>
      <c r="F13" s="49"/>
      <c r="G13" s="43"/>
      <c r="H13" s="43"/>
    </row>
    <row r="14" spans="1:9" s="6" customFormat="1" ht="24" customHeight="1" x14ac:dyDescent="0.25">
      <c r="A14" s="5"/>
      <c r="B14" s="44">
        <f t="array" ref="B14:C14">DaysAndWeeks+DATE(CalendarYear,9,1)-WEEKDAY(DATE(CalendarYear,9,1),(WeekStart="Monday")+1)+36</f>
        <v>44472</v>
      </c>
      <c r="C14" s="44">
        <v>44473</v>
      </c>
      <c r="D14" s="98" t="s">
        <v>1</v>
      </c>
      <c r="E14" s="98"/>
      <c r="F14" s="98"/>
      <c r="G14" s="98"/>
      <c r="H14" s="99"/>
    </row>
    <row r="15" spans="1:9" s="18" customFormat="1" ht="56.1" customHeight="1" x14ac:dyDescent="0.25">
      <c r="A15" s="17"/>
      <c r="B15" s="42"/>
      <c r="C15" s="42"/>
      <c r="D15" s="100"/>
      <c r="E15" s="100"/>
      <c r="F15" s="100"/>
      <c r="G15" s="100"/>
      <c r="H15" s="101"/>
    </row>
  </sheetData>
  <mergeCells count="3">
    <mergeCell ref="B2:D2"/>
    <mergeCell ref="D14:H14"/>
    <mergeCell ref="D15:H15"/>
  </mergeCells>
  <conditionalFormatting sqref="B12:H12 B14:C14">
    <cfRule type="expression" dxfId="7" priority="2">
      <formula>AND(DAY(B12)&gt;=1,DAY(B12)&lt;=15)</formula>
    </cfRule>
  </conditionalFormatting>
  <conditionalFormatting sqref="B4:G4">
    <cfRule type="expression" dxfId="6" priority="1">
      <formula>DAY(B4)&gt;8</formula>
    </cfRule>
  </conditionalFormatting>
  <dataValidations count="8">
    <dataValidation allowBlank="1" showInputMessage="1" showErrorMessage="1" prompt="Automatically determined weekday" sqref="C3:H3" xr:uid="{00000000-0002-0000-0800-000000000000}"/>
    <dataValidation allowBlank="1" showInputMessage="1" showErrorMessage="1" prompt="The year in this cell is automatically updated based on year entered in January worksheet. Calendar below has dates for previous and next month with lighter font shade" sqref="B2:D2" xr:uid="{00000000-0002-0000-0800-000001000000}"/>
    <dataValidation allowBlank="1" showInputMessage="1" showErrorMessage="1" prompt="September month calendar" sqref="A1" xr:uid="{00000000-0002-0000-0800-000002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800-000003000000}"/>
    <dataValidation allowBlank="1" showInputMessage="1" showErrorMessage="1" prompt="This row &amp; rows 7, 9, 11, 13, &amp; 15 are cells for entering daily notes related to the calendar day in the cell above." sqref="B5" xr:uid="{00000000-0002-0000-0800-000004000000}"/>
    <dataValidation allowBlank="1" showInputMessage="1" prompt="Enter monthly Notes in this cell" sqref="D15:H15" xr:uid="{00000000-0002-0000-0800-000005000000}"/>
    <dataValidation allowBlank="1" showInputMessage="1" prompt="Enter monthly Notes in cell below" sqref="D14:H14" xr:uid="{00000000-0002-0000-0800-000006000000}"/>
    <dataValidation allowBlank="1" showInputMessage="1" showErrorMessage="1" prompt="This row contains weekday names for this calendar. This cell contains the starting day of the week. To change week start day, select a new weekday in January worksheet cell L5." sqref="B3" xr:uid="{00000000-0002-0000-0800-000007000000}"/>
  </dataValidations>
  <printOptions horizontalCentered="1"/>
  <pageMargins left="0.25" right="0.25" top="0.5" bottom="0.5" header="0.3" footer="0.3"/>
  <pageSetup orientation="landscape" r:id="rId1"/>
  <headerFooter differentFirst="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59999389629810485"/>
    <pageSetUpPr fitToPage="1"/>
  </sheetPr>
  <dimension ref="A1:I15"/>
  <sheetViews>
    <sheetView showGridLines="0" workbookViewId="0">
      <selection activeCell="D9" sqref="D9"/>
    </sheetView>
  </sheetViews>
  <sheetFormatPr defaultColWidth="8.69921875" defaultRowHeight="13.8" x14ac:dyDescent="0.25"/>
  <cols>
    <col min="1" max="1" width="1.59765625" style="1" customWidth="1"/>
    <col min="2" max="8" width="16.59765625" style="1" customWidth="1"/>
    <col min="9" max="9" width="1.59765625" style="2" customWidth="1"/>
    <col min="10" max="10" width="8.59765625" style="2" customWidth="1"/>
    <col min="11" max="16384" width="8.69921875" style="2"/>
  </cols>
  <sheetData>
    <row r="1" spans="1:9" ht="9" customHeight="1" x14ac:dyDescent="0.25">
      <c r="I1" s="2" t="s">
        <v>2</v>
      </c>
    </row>
    <row r="2" spans="1:9" ht="96" customHeight="1" x14ac:dyDescent="0.25">
      <c r="B2" s="97" t="str">
        <f>"October "&amp;CalendarYear</f>
        <v>October 2021</v>
      </c>
      <c r="C2" s="97"/>
      <c r="D2" s="97"/>
      <c r="E2" s="3"/>
      <c r="F2" s="3"/>
      <c r="G2" s="3"/>
      <c r="H2" s="4"/>
    </row>
    <row r="3" spans="1:9" s="13" customFormat="1" ht="24" customHeight="1" x14ac:dyDescent="0.25">
      <c r="A3" s="12"/>
      <c r="B3" s="22" t="str">
        <f>WeekStart</f>
        <v>Sunday</v>
      </c>
      <c r="C3" s="23" t="str">
        <f t="shared" ref="C3:H3" si="0">TEXT(C4,"dddd")</f>
        <v>Monday</v>
      </c>
      <c r="D3" s="23" t="str">
        <f t="shared" si="0"/>
        <v>Tuesday</v>
      </c>
      <c r="E3" s="23" t="str">
        <f t="shared" si="0"/>
        <v>Wednesday</v>
      </c>
      <c r="F3" s="23" t="str">
        <f t="shared" si="0"/>
        <v>Thursday</v>
      </c>
      <c r="G3" s="23" t="str">
        <f t="shared" si="0"/>
        <v>Friday</v>
      </c>
      <c r="H3" s="24" t="str">
        <f t="shared" si="0"/>
        <v>Saturday</v>
      </c>
    </row>
    <row r="4" spans="1:9" s="6" customFormat="1" ht="24" customHeight="1" x14ac:dyDescent="0.25">
      <c r="A4" s="5"/>
      <c r="B4" s="41">
        <f t="array" ref="B4:H4">DaysAndWeeks+DATE(CalendarYear,10,1)-WEEKDAY(DATE(CalendarYear,10,1),(WeekStart="Monday")+1)+1</f>
        <v>44465</v>
      </c>
      <c r="C4" s="41">
        <v>44466</v>
      </c>
      <c r="D4" s="41">
        <v>44467</v>
      </c>
      <c r="E4" s="41">
        <v>44468</v>
      </c>
      <c r="F4" s="41">
        <v>44469</v>
      </c>
      <c r="G4" s="41">
        <v>44470</v>
      </c>
      <c r="H4" s="41">
        <v>44471</v>
      </c>
    </row>
    <row r="5" spans="1:9" s="18" customFormat="1" ht="56.1" customHeight="1" x14ac:dyDescent="0.25">
      <c r="A5" s="17"/>
      <c r="B5" s="43"/>
      <c r="C5" s="43"/>
      <c r="D5" s="43"/>
      <c r="E5" s="43"/>
      <c r="F5" s="43"/>
      <c r="G5" s="50" t="s">
        <v>15</v>
      </c>
      <c r="H5" s="43"/>
    </row>
    <row r="6" spans="1:9" s="6" customFormat="1" ht="24" customHeight="1" x14ac:dyDescent="0.25">
      <c r="A6" s="5"/>
      <c r="B6" s="44">
        <f t="array" ref="B6:H6">DaysAndWeeks+DATE(CalendarYear,10,1)-WEEKDAY(DATE(CalendarYear,10,1),(WeekStart="Monday")+1)+8</f>
        <v>44472</v>
      </c>
      <c r="C6" s="44">
        <v>44473</v>
      </c>
      <c r="D6" s="44">
        <v>44474</v>
      </c>
      <c r="E6" s="44">
        <v>44475</v>
      </c>
      <c r="F6" s="44">
        <v>44476</v>
      </c>
      <c r="G6" s="44">
        <v>44477</v>
      </c>
      <c r="H6" s="44">
        <v>44478</v>
      </c>
    </row>
    <row r="7" spans="1:9" s="18" customFormat="1" ht="56.1" customHeight="1" x14ac:dyDescent="0.25">
      <c r="A7" s="17"/>
      <c r="B7" s="42"/>
      <c r="C7" s="50" t="s">
        <v>11</v>
      </c>
      <c r="D7" s="50" t="s">
        <v>13</v>
      </c>
      <c r="E7" s="50" t="s">
        <v>7</v>
      </c>
      <c r="F7" s="52"/>
      <c r="G7" s="50" t="s">
        <v>15</v>
      </c>
      <c r="H7" s="42"/>
    </row>
    <row r="8" spans="1:9" s="6" customFormat="1" ht="24" customHeight="1" x14ac:dyDescent="0.25">
      <c r="A8" s="5"/>
      <c r="B8" s="45">
        <f t="array" ref="B8:H8">DaysAndWeeks+DATE(CalendarYear,10,1)-WEEKDAY(DATE(CalendarYear,10,1),(WeekStart="Monday")+1)+15</f>
        <v>44479</v>
      </c>
      <c r="C8" s="45">
        <v>44480</v>
      </c>
      <c r="D8" s="45">
        <v>44481</v>
      </c>
      <c r="E8" s="45">
        <v>44482</v>
      </c>
      <c r="F8" s="45">
        <v>44483</v>
      </c>
      <c r="G8" s="45">
        <v>44484</v>
      </c>
      <c r="H8" s="45">
        <v>44485</v>
      </c>
    </row>
    <row r="9" spans="1:9" s="18" customFormat="1" ht="56.1" customHeight="1" x14ac:dyDescent="0.25">
      <c r="A9" s="17"/>
      <c r="B9" s="43"/>
      <c r="C9" s="50" t="s">
        <v>14</v>
      </c>
      <c r="D9" s="48"/>
      <c r="E9" s="50" t="s">
        <v>7</v>
      </c>
      <c r="F9" s="49"/>
      <c r="G9" s="50" t="s">
        <v>15</v>
      </c>
      <c r="H9" s="43"/>
    </row>
    <row r="10" spans="1:9" s="6" customFormat="1" ht="24" customHeight="1" x14ac:dyDescent="0.25">
      <c r="A10" s="5"/>
      <c r="B10" s="44">
        <f t="array" ref="B10:H10">DaysAndWeeks+DATE(CalendarYear,10,1)-WEEKDAY(DATE(CalendarYear,10,1),(WeekStart="Monday")+1)+22</f>
        <v>44486</v>
      </c>
      <c r="C10" s="44">
        <v>44487</v>
      </c>
      <c r="D10" s="44">
        <v>44488</v>
      </c>
      <c r="E10" s="44">
        <v>44489</v>
      </c>
      <c r="F10" s="44">
        <v>44490</v>
      </c>
      <c r="G10" s="44">
        <v>44491</v>
      </c>
      <c r="H10" s="44">
        <v>44492</v>
      </c>
    </row>
    <row r="11" spans="1:9" s="18" customFormat="1" ht="56.1" customHeight="1" x14ac:dyDescent="0.25">
      <c r="A11" s="17"/>
      <c r="B11" s="42"/>
      <c r="C11" s="48" t="s">
        <v>18</v>
      </c>
      <c r="D11" s="50" t="s">
        <v>21</v>
      </c>
      <c r="E11" s="50" t="s">
        <v>7</v>
      </c>
      <c r="F11" s="52"/>
      <c r="G11" s="50" t="s">
        <v>15</v>
      </c>
      <c r="H11" s="42"/>
    </row>
    <row r="12" spans="1:9" s="6" customFormat="1" ht="24" customHeight="1" x14ac:dyDescent="0.25">
      <c r="A12" s="5"/>
      <c r="B12" s="45">
        <f t="array" ref="B12:H12">DaysAndWeeks+DATE(CalendarYear,10,1)-WEEKDAY(DATE(CalendarYear,10,1),(WeekStart="Monday")+1)+29</f>
        <v>44493</v>
      </c>
      <c r="C12" s="45">
        <v>44494</v>
      </c>
      <c r="D12" s="45">
        <v>44495</v>
      </c>
      <c r="E12" s="45">
        <v>44496</v>
      </c>
      <c r="F12" s="45">
        <v>44497</v>
      </c>
      <c r="G12" s="45">
        <v>44498</v>
      </c>
      <c r="H12" s="45">
        <v>44499</v>
      </c>
    </row>
    <row r="13" spans="1:9" s="18" customFormat="1" ht="56.1" customHeight="1" x14ac:dyDescent="0.25">
      <c r="A13" s="17"/>
      <c r="B13" s="43"/>
      <c r="C13" s="50" t="s">
        <v>21</v>
      </c>
      <c r="D13" s="48" t="s">
        <v>23</v>
      </c>
      <c r="E13" s="50" t="s">
        <v>7</v>
      </c>
      <c r="F13" s="48"/>
      <c r="G13" s="50" t="s">
        <v>15</v>
      </c>
      <c r="H13" s="43"/>
    </row>
    <row r="14" spans="1:9" s="6" customFormat="1" ht="24" customHeight="1" x14ac:dyDescent="0.25">
      <c r="A14" s="5"/>
      <c r="B14" s="44">
        <f t="array" ref="B14:C14">DaysAndWeeks+DATE(CalendarYear,10,1)-WEEKDAY(DATE(CalendarYear,10,1),(WeekStart="Monday")+1)+36</f>
        <v>44500</v>
      </c>
      <c r="C14" s="44">
        <v>44501</v>
      </c>
      <c r="D14" s="98" t="s">
        <v>1</v>
      </c>
      <c r="E14" s="98"/>
      <c r="F14" s="98"/>
      <c r="G14" s="98"/>
      <c r="H14" s="99"/>
    </row>
    <row r="15" spans="1:9" s="18" customFormat="1" ht="56.1" customHeight="1" x14ac:dyDescent="0.25">
      <c r="A15" s="17"/>
      <c r="B15" s="42"/>
      <c r="C15" s="42"/>
      <c r="D15" s="100"/>
      <c r="E15" s="100"/>
      <c r="F15" s="100"/>
      <c r="G15" s="100"/>
      <c r="H15" s="101"/>
    </row>
  </sheetData>
  <mergeCells count="3">
    <mergeCell ref="B2:D2"/>
    <mergeCell ref="D14:H14"/>
    <mergeCell ref="D15:H15"/>
  </mergeCells>
  <conditionalFormatting sqref="B12:H12 B14:C14">
    <cfRule type="expression" dxfId="5" priority="2">
      <formula>AND(DAY(B12)&gt;=1,DAY(B12)&lt;=15)</formula>
    </cfRule>
  </conditionalFormatting>
  <conditionalFormatting sqref="B4:G4">
    <cfRule type="expression" dxfId="4" priority="1">
      <formula>DAY(B4)&gt;8</formula>
    </cfRule>
  </conditionalFormatting>
  <dataValidations count="8">
    <dataValidation allowBlank="1" showInputMessage="1" showErrorMessage="1" prompt="Automatically determined weekday" sqref="C3:H3" xr:uid="{00000000-0002-0000-0900-000000000000}"/>
    <dataValidation allowBlank="1" showInputMessage="1" showErrorMessage="1" prompt="October month calendar" sqref="A1" xr:uid="{00000000-0002-0000-0900-000001000000}"/>
    <dataValidation allowBlank="1" showInputMessage="1" showErrorMessage="1" prompt="The year in this cell is automatically updated based on year entered in January worksheet. Calendar below has dates for previous and next month with lighter font shade" sqref="B2:D2" xr:uid="{00000000-0002-0000-0900-000002000000}"/>
    <dataValidation allowBlank="1" showInputMessage="1" showErrorMessage="1" prompt="This row contains weekday names for this calendar. This cell contains the starting day of the week. To change week start day, select a new weekday in January worksheet cell L5." sqref="B3" xr:uid="{00000000-0002-0000-0900-000003000000}"/>
    <dataValidation allowBlank="1" showInputMessage="1" prompt="Enter monthly Notes in cell below" sqref="D14:H14" xr:uid="{00000000-0002-0000-0900-000004000000}"/>
    <dataValidation allowBlank="1" showInputMessage="1" prompt="Enter monthly Notes in this cell" sqref="D15:H15" xr:uid="{00000000-0002-0000-0900-000005000000}"/>
    <dataValidation allowBlank="1" showInputMessage="1" showErrorMessage="1" prompt="This row &amp; rows 7, 9, 11, 13, &amp; 15 are cells for entering daily notes related to the calendar day in the cell above." sqref="B5" xr:uid="{00000000-0002-0000-0900-000006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900-000007000000}"/>
  </dataValidations>
  <printOptions horizontalCentered="1"/>
  <pageMargins left="0.25" right="0.25" top="0.5" bottom="0.5" header="0.3" footer="0.3"/>
  <pageSetup orientation="landscape" r:id="rId1"/>
  <headerFooter differentFirst="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59999389629810485"/>
    <pageSetUpPr fitToPage="1"/>
  </sheetPr>
  <dimension ref="A1:I15"/>
  <sheetViews>
    <sheetView showGridLines="0" workbookViewId="0">
      <selection activeCell="D7" sqref="D7"/>
    </sheetView>
  </sheetViews>
  <sheetFormatPr defaultColWidth="8.69921875" defaultRowHeight="13.8" x14ac:dyDescent="0.25"/>
  <cols>
    <col min="1" max="1" width="1.59765625" style="1" customWidth="1"/>
    <col min="2" max="8" width="16.59765625" style="1" customWidth="1"/>
    <col min="9" max="9" width="1.59765625" style="2" customWidth="1"/>
    <col min="10" max="10" width="8.59765625" style="2" customWidth="1"/>
    <col min="11" max="16384" width="8.69921875" style="2"/>
  </cols>
  <sheetData>
    <row r="1" spans="1:9" ht="9" customHeight="1" x14ac:dyDescent="0.25">
      <c r="I1" s="2" t="s">
        <v>2</v>
      </c>
    </row>
    <row r="2" spans="1:9" ht="96" customHeight="1" x14ac:dyDescent="0.25">
      <c r="B2" s="97" t="str">
        <f>"November "&amp;CalendarYear</f>
        <v>November 2021</v>
      </c>
      <c r="C2" s="97"/>
      <c r="D2" s="97"/>
      <c r="E2" s="3"/>
      <c r="F2" s="3"/>
      <c r="G2" s="3"/>
      <c r="H2" s="4"/>
    </row>
    <row r="3" spans="1:9" s="13" customFormat="1" ht="24" customHeight="1" x14ac:dyDescent="0.25">
      <c r="A3" s="12"/>
      <c r="B3" s="22" t="str">
        <f>WeekStart</f>
        <v>Sunday</v>
      </c>
      <c r="C3" s="23" t="str">
        <f t="shared" ref="C3:H3" si="0">TEXT(C4,"dddd")</f>
        <v>Monday</v>
      </c>
      <c r="D3" s="23" t="str">
        <f t="shared" si="0"/>
        <v>Tuesday</v>
      </c>
      <c r="E3" s="23" t="str">
        <f t="shared" si="0"/>
        <v>Wednesday</v>
      </c>
      <c r="F3" s="23" t="str">
        <f t="shared" si="0"/>
        <v>Thursday</v>
      </c>
      <c r="G3" s="23" t="str">
        <f t="shared" si="0"/>
        <v>Friday</v>
      </c>
      <c r="H3" s="24" t="str">
        <f t="shared" si="0"/>
        <v>Saturday</v>
      </c>
    </row>
    <row r="4" spans="1:9" s="6" customFormat="1" ht="24" customHeight="1" x14ac:dyDescent="0.25">
      <c r="A4" s="5"/>
      <c r="B4" s="41">
        <f t="array" ref="B4:H4">DaysAndWeeks+DATE(CalendarYear,11,1)-WEEKDAY(DATE(CalendarYear,11,1),(WeekStart="Monday")+1)+1</f>
        <v>44500</v>
      </c>
      <c r="C4" s="41">
        <v>44501</v>
      </c>
      <c r="D4" s="41">
        <v>44502</v>
      </c>
      <c r="E4" s="41">
        <v>44503</v>
      </c>
      <c r="F4" s="41">
        <v>44504</v>
      </c>
      <c r="G4" s="41">
        <v>44505</v>
      </c>
      <c r="H4" s="41">
        <v>44506</v>
      </c>
    </row>
    <row r="5" spans="1:9" s="18" customFormat="1" ht="97.5" customHeight="1" x14ac:dyDescent="0.25">
      <c r="A5" s="17"/>
      <c r="B5" s="43"/>
      <c r="C5" s="48" t="s">
        <v>12</v>
      </c>
      <c r="D5" s="49"/>
      <c r="E5" s="50" t="s">
        <v>7</v>
      </c>
      <c r="F5" s="49"/>
      <c r="G5" s="50" t="s">
        <v>15</v>
      </c>
      <c r="H5" s="43"/>
    </row>
    <row r="6" spans="1:9" s="6" customFormat="1" ht="24" customHeight="1" x14ac:dyDescent="0.25">
      <c r="A6" s="5"/>
      <c r="B6" s="44">
        <f t="array" ref="B6:H6">DaysAndWeeks+DATE(CalendarYear,11,1)-WEEKDAY(DATE(CalendarYear,11,1),(WeekStart="Monday")+1)+8</f>
        <v>44507</v>
      </c>
      <c r="C6" s="51">
        <v>44508</v>
      </c>
      <c r="D6" s="51">
        <v>44509</v>
      </c>
      <c r="E6" s="51">
        <v>44510</v>
      </c>
      <c r="F6" s="51">
        <v>44511</v>
      </c>
      <c r="G6" s="51">
        <v>44512</v>
      </c>
      <c r="H6" s="44">
        <v>44513</v>
      </c>
    </row>
    <row r="7" spans="1:9" s="18" customFormat="1" ht="56.1" customHeight="1" x14ac:dyDescent="0.25">
      <c r="A7" s="17"/>
      <c r="B7" s="42"/>
      <c r="C7" s="48" t="s">
        <v>20</v>
      </c>
      <c r="D7" s="48"/>
      <c r="E7" s="50" t="s">
        <v>7</v>
      </c>
      <c r="F7" s="52" t="s">
        <v>25</v>
      </c>
      <c r="G7" s="50" t="s">
        <v>15</v>
      </c>
      <c r="H7" s="42"/>
    </row>
    <row r="8" spans="1:9" s="6" customFormat="1" ht="24" customHeight="1" x14ac:dyDescent="0.25">
      <c r="A8" s="5"/>
      <c r="B8" s="45">
        <f t="array" ref="B8:H8">DaysAndWeeks+DATE(CalendarYear,11,1)-WEEKDAY(DATE(CalendarYear,11,1),(WeekStart="Monday")+1)+15</f>
        <v>44514</v>
      </c>
      <c r="C8" s="53">
        <v>44515</v>
      </c>
      <c r="D8" s="53">
        <v>44516</v>
      </c>
      <c r="E8" s="53">
        <v>44517</v>
      </c>
      <c r="F8" s="53">
        <v>44518</v>
      </c>
      <c r="G8" s="53">
        <v>44519</v>
      </c>
      <c r="H8" s="45">
        <v>44520</v>
      </c>
    </row>
    <row r="9" spans="1:9" s="18" customFormat="1" ht="56.1" customHeight="1" x14ac:dyDescent="0.25">
      <c r="A9" s="17"/>
      <c r="B9" s="43"/>
      <c r="C9" s="48" t="s">
        <v>18</v>
      </c>
      <c r="D9" s="48"/>
      <c r="E9" s="50" t="s">
        <v>7</v>
      </c>
      <c r="F9" s="49"/>
      <c r="G9" s="50" t="s">
        <v>15</v>
      </c>
      <c r="H9" s="43"/>
    </row>
    <row r="10" spans="1:9" s="6" customFormat="1" ht="24" customHeight="1" x14ac:dyDescent="0.25">
      <c r="A10" s="5"/>
      <c r="B10" s="44">
        <f t="array" ref="B10:H10">DaysAndWeeks+DATE(CalendarYear,11,1)-WEEKDAY(DATE(CalendarYear,11,1),(WeekStart="Monday")+1)+22</f>
        <v>44521</v>
      </c>
      <c r="C10" s="51">
        <v>44522</v>
      </c>
      <c r="D10" s="51">
        <v>44523</v>
      </c>
      <c r="E10" s="51">
        <v>44524</v>
      </c>
      <c r="F10" s="51">
        <v>44525</v>
      </c>
      <c r="G10" s="51">
        <v>44526</v>
      </c>
      <c r="H10" s="44">
        <v>44527</v>
      </c>
    </row>
    <row r="11" spans="1:9" s="18" customFormat="1" ht="56.1" customHeight="1" x14ac:dyDescent="0.25">
      <c r="A11" s="17"/>
      <c r="B11" s="42"/>
      <c r="C11" s="48" t="s">
        <v>6</v>
      </c>
      <c r="D11" s="50"/>
      <c r="E11" s="50" t="s">
        <v>7</v>
      </c>
      <c r="F11" s="52" t="s">
        <v>26</v>
      </c>
      <c r="G11" s="50"/>
      <c r="H11" s="42"/>
    </row>
    <row r="12" spans="1:9" s="6" customFormat="1" ht="24" customHeight="1" x14ac:dyDescent="0.25">
      <c r="A12" s="5"/>
      <c r="B12" s="45">
        <f t="array" ref="B12:H12">DaysAndWeeks+DATE(CalendarYear,11,1)-WEEKDAY(DATE(CalendarYear,11,1),(WeekStart="Monday")+1)+29</f>
        <v>44528</v>
      </c>
      <c r="C12" s="45">
        <v>44529</v>
      </c>
      <c r="D12" s="45">
        <v>44530</v>
      </c>
      <c r="E12" s="45">
        <v>44531</v>
      </c>
      <c r="F12" s="45">
        <v>44532</v>
      </c>
      <c r="G12" s="45">
        <v>44533</v>
      </c>
      <c r="H12" s="45">
        <v>44534</v>
      </c>
    </row>
    <row r="13" spans="1:9" s="18" customFormat="1" ht="56.1" customHeight="1" x14ac:dyDescent="0.25">
      <c r="A13" s="17"/>
      <c r="B13" s="43"/>
      <c r="C13" s="43"/>
      <c r="D13" s="43"/>
      <c r="E13" s="43"/>
      <c r="F13" s="43"/>
      <c r="G13" s="19"/>
      <c r="H13" s="43"/>
    </row>
    <row r="14" spans="1:9" s="6" customFormat="1" ht="24" customHeight="1" x14ac:dyDescent="0.25">
      <c r="A14" s="5"/>
      <c r="B14" s="44">
        <f t="array" ref="B14:C14">DaysAndWeeks+DATE(CalendarYear,11,1)-WEEKDAY(DATE(CalendarYear,11,1),(WeekStart="Monday")+1)+36</f>
        <v>44535</v>
      </c>
      <c r="C14" s="44">
        <v>44536</v>
      </c>
      <c r="D14" s="98" t="s">
        <v>1</v>
      </c>
      <c r="E14" s="98"/>
      <c r="F14" s="98"/>
      <c r="G14" s="98"/>
      <c r="H14" s="99"/>
    </row>
    <row r="15" spans="1:9" s="18" customFormat="1" ht="56.1" customHeight="1" x14ac:dyDescent="0.25">
      <c r="A15" s="17"/>
      <c r="B15" s="42"/>
      <c r="C15" s="42"/>
      <c r="D15" s="100"/>
      <c r="E15" s="100"/>
      <c r="F15" s="100"/>
      <c r="G15" s="100"/>
      <c r="H15" s="101"/>
    </row>
  </sheetData>
  <mergeCells count="3">
    <mergeCell ref="B2:D2"/>
    <mergeCell ref="D14:H14"/>
    <mergeCell ref="D15:H15"/>
  </mergeCells>
  <conditionalFormatting sqref="B12:H12 B14:C14">
    <cfRule type="expression" dxfId="3" priority="2">
      <formula>AND(DAY(B12)&gt;=1,DAY(B12)&lt;=15)</formula>
    </cfRule>
  </conditionalFormatting>
  <conditionalFormatting sqref="B4:G4">
    <cfRule type="expression" dxfId="2" priority="1">
      <formula>DAY(B4)&gt;8</formula>
    </cfRule>
  </conditionalFormatting>
  <dataValidations count="8">
    <dataValidation allowBlank="1" showInputMessage="1" showErrorMessage="1" prompt="Automatically determined weekday" sqref="C3:H3" xr:uid="{00000000-0002-0000-0A00-000000000000}"/>
    <dataValidation allowBlank="1" showInputMessage="1" showErrorMessage="1" prompt="November month calendar" sqref="A1" xr:uid="{00000000-0002-0000-0A00-000001000000}"/>
    <dataValidation allowBlank="1" showInputMessage="1" showErrorMessage="1" prompt="The year in this cell is automatically updated based on year entered in January worksheet. Calendar below has dates for previous and next month with lighter font shade" sqref="B2:D2" xr:uid="{00000000-0002-0000-0A00-000002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A00-000003000000}"/>
    <dataValidation allowBlank="1" showInputMessage="1" showErrorMessage="1" prompt="This row &amp; rows 7, 9, 11, 13, &amp; 15 are cells for entering daily notes related to the calendar day in the cell above." sqref="B5" xr:uid="{00000000-0002-0000-0A00-000004000000}"/>
    <dataValidation allowBlank="1" showInputMessage="1" prompt="Enter monthly Notes in this cell" sqref="D15:H15" xr:uid="{00000000-0002-0000-0A00-000005000000}"/>
    <dataValidation allowBlank="1" showInputMessage="1" prompt="Enter monthly Notes in cell below" sqref="D14:H14" xr:uid="{00000000-0002-0000-0A00-000006000000}"/>
    <dataValidation allowBlank="1" showInputMessage="1" showErrorMessage="1" prompt="This row contains weekday names for this calendar. This cell contains the starting day of the week. To change week start day, select a new weekday in January worksheet cell L5." sqref="B3" xr:uid="{00000000-0002-0000-0A00-000007000000}"/>
  </dataValidations>
  <printOptions horizontalCentered="1"/>
  <pageMargins left="0.25" right="0.25" top="0.5" bottom="0.5" header="0.3" footer="0.3"/>
  <pageSetup orientation="landscape" r:id="rId1"/>
  <headerFooter differentFirst="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tint="0.59999389629810485"/>
    <pageSetUpPr fitToPage="1"/>
  </sheetPr>
  <dimension ref="A1:I15"/>
  <sheetViews>
    <sheetView showGridLines="0" workbookViewId="0">
      <selection activeCell="H12" sqref="H12"/>
    </sheetView>
  </sheetViews>
  <sheetFormatPr defaultColWidth="8.69921875" defaultRowHeight="13.8" x14ac:dyDescent="0.25"/>
  <cols>
    <col min="1" max="1" width="1.59765625" style="1" customWidth="1"/>
    <col min="2" max="8" width="16.59765625" style="1" customWidth="1"/>
    <col min="9" max="9" width="1.59765625" style="2" customWidth="1"/>
    <col min="10" max="10" width="8.59765625" style="2" customWidth="1"/>
    <col min="11" max="16384" width="8.69921875" style="2"/>
  </cols>
  <sheetData>
    <row r="1" spans="1:9" ht="9" customHeight="1" x14ac:dyDescent="0.25">
      <c r="I1" s="2" t="s">
        <v>2</v>
      </c>
    </row>
    <row r="2" spans="1:9" ht="96" customHeight="1" x14ac:dyDescent="0.25">
      <c r="B2" s="71" t="str">
        <f>"December "&amp;CalendarYear</f>
        <v>December 2021</v>
      </c>
      <c r="C2" s="71"/>
      <c r="D2" s="71"/>
      <c r="E2" s="3"/>
      <c r="F2" s="3"/>
      <c r="G2" s="3"/>
      <c r="H2" s="4"/>
    </row>
    <row r="3" spans="1:9" s="13" customFormat="1" ht="24" customHeight="1" x14ac:dyDescent="0.25">
      <c r="A3" s="12"/>
      <c r="B3" s="9" t="str">
        <f>WeekStart</f>
        <v>Sunday</v>
      </c>
      <c r="C3" s="10" t="str">
        <f t="shared" ref="C3:H3" si="0">TEXT(C4,"dddd")</f>
        <v>Monday</v>
      </c>
      <c r="D3" s="10" t="str">
        <f t="shared" si="0"/>
        <v>Tuesday</v>
      </c>
      <c r="E3" s="10" t="str">
        <f t="shared" si="0"/>
        <v>Wednesday</v>
      </c>
      <c r="F3" s="10" t="str">
        <f t="shared" si="0"/>
        <v>Thursday</v>
      </c>
      <c r="G3" s="10" t="str">
        <f t="shared" si="0"/>
        <v>Friday</v>
      </c>
      <c r="H3" s="11" t="str">
        <f t="shared" si="0"/>
        <v>Saturday</v>
      </c>
    </row>
    <row r="4" spans="1:9" s="6" customFormat="1" ht="24" customHeight="1" x14ac:dyDescent="0.25">
      <c r="A4" s="5"/>
      <c r="B4" s="14">
        <f t="array" ref="B4:H4">DaysAndWeeks+DATE(CalendarYear,12,1)-WEEKDAY(DATE(CalendarYear,12,1),(WeekStart="Monday")+1)+1</f>
        <v>44528</v>
      </c>
      <c r="C4" s="14">
        <v>44529</v>
      </c>
      <c r="D4" s="14">
        <v>44530</v>
      </c>
      <c r="E4" s="14">
        <v>44531</v>
      </c>
      <c r="F4" s="14">
        <v>44532</v>
      </c>
      <c r="G4" s="14">
        <v>44533</v>
      </c>
      <c r="H4" s="15">
        <v>44534</v>
      </c>
    </row>
    <row r="5" spans="1:9" s="18" customFormat="1" ht="94.5" customHeight="1" x14ac:dyDescent="0.25">
      <c r="A5" s="17"/>
      <c r="B5" s="16"/>
      <c r="C5" s="47"/>
      <c r="D5" s="47"/>
      <c r="E5" s="46" t="s">
        <v>7</v>
      </c>
      <c r="F5" s="47" t="s">
        <v>12</v>
      </c>
      <c r="G5" s="46" t="s">
        <v>15</v>
      </c>
      <c r="H5" s="16"/>
    </row>
    <row r="6" spans="1:9" s="6" customFormat="1" ht="24" customHeight="1" x14ac:dyDescent="0.25">
      <c r="A6" s="5"/>
      <c r="B6" s="8">
        <f t="array" ref="B6:H6">DaysAndWeeks+DATE(CalendarYear,12,1)-WEEKDAY(DATE(CalendarYear,12,1),(WeekStart="Monday")+1)+8</f>
        <v>44535</v>
      </c>
      <c r="C6" s="8">
        <v>44536</v>
      </c>
      <c r="D6" s="8">
        <v>44537</v>
      </c>
      <c r="E6" s="8">
        <v>44538</v>
      </c>
      <c r="F6" s="8">
        <v>44539</v>
      </c>
      <c r="G6" s="8">
        <v>44540</v>
      </c>
      <c r="H6" s="8">
        <v>44541</v>
      </c>
    </row>
    <row r="7" spans="1:9" s="18" customFormat="1" ht="56.1" customHeight="1" x14ac:dyDescent="0.25">
      <c r="A7" s="17"/>
      <c r="B7" s="19"/>
      <c r="C7" s="47" t="s">
        <v>18</v>
      </c>
      <c r="D7" s="46"/>
      <c r="E7" s="46" t="s">
        <v>7</v>
      </c>
      <c r="F7" s="46"/>
      <c r="G7" s="46" t="s">
        <v>15</v>
      </c>
      <c r="H7" s="19"/>
    </row>
    <row r="8" spans="1:9" s="6" customFormat="1" ht="24" customHeight="1" x14ac:dyDescent="0.25">
      <c r="A8" s="5"/>
      <c r="B8" s="7">
        <f t="array" ref="B8:H8">DaysAndWeeks+DATE(CalendarYear,12,1)-WEEKDAY(DATE(CalendarYear,12,1),(WeekStart="Monday")+1)+15</f>
        <v>44542</v>
      </c>
      <c r="C8" s="7">
        <v>44543</v>
      </c>
      <c r="D8" s="7">
        <v>44544</v>
      </c>
      <c r="E8" s="7">
        <v>44545</v>
      </c>
      <c r="F8" s="7">
        <v>44546</v>
      </c>
      <c r="G8" s="7">
        <v>44547</v>
      </c>
      <c r="H8" s="7">
        <v>44548</v>
      </c>
    </row>
    <row r="9" spans="1:9" s="18" customFormat="1" ht="56.1" customHeight="1" x14ac:dyDescent="0.25">
      <c r="A9" s="17"/>
      <c r="B9" s="16"/>
      <c r="C9" s="65" t="s">
        <v>17</v>
      </c>
      <c r="D9" s="47" t="s">
        <v>18</v>
      </c>
      <c r="E9" s="46" t="s">
        <v>7</v>
      </c>
      <c r="F9" s="47"/>
      <c r="G9" s="46" t="s">
        <v>15</v>
      </c>
      <c r="H9" s="16"/>
    </row>
    <row r="10" spans="1:9" s="6" customFormat="1" ht="24" customHeight="1" x14ac:dyDescent="0.25">
      <c r="A10" s="5"/>
      <c r="B10" s="8">
        <f t="array" ref="B10:H10">DaysAndWeeks+DATE(CalendarYear,12,1)-WEEKDAY(DATE(CalendarYear,12,1),(WeekStart="Monday")+1)+22</f>
        <v>44549</v>
      </c>
      <c r="C10" s="8">
        <v>44550</v>
      </c>
      <c r="D10" s="8">
        <v>44551</v>
      </c>
      <c r="E10" s="8">
        <v>44552</v>
      </c>
      <c r="F10" s="8">
        <v>44553</v>
      </c>
      <c r="G10" s="8">
        <v>44554</v>
      </c>
      <c r="H10" s="8">
        <v>44555</v>
      </c>
    </row>
    <row r="11" spans="1:9" s="18" customFormat="1" ht="56.1" customHeight="1" x14ac:dyDescent="0.25">
      <c r="A11" s="17"/>
      <c r="B11" s="19"/>
      <c r="C11" s="19"/>
      <c r="D11" s="19"/>
      <c r="E11" s="46" t="s">
        <v>7</v>
      </c>
      <c r="F11" s="46"/>
      <c r="G11" s="46"/>
      <c r="H11" s="46" t="s">
        <v>24</v>
      </c>
    </row>
    <row r="12" spans="1:9" s="6" customFormat="1" ht="24" customHeight="1" x14ac:dyDescent="0.25">
      <c r="A12" s="5"/>
      <c r="B12" s="7">
        <f t="array" ref="B12:H12">DaysAndWeeks+DATE(CalendarYear,12,1)-WEEKDAY(DATE(CalendarYear,12,1),(WeekStart="Monday")+1)+29</f>
        <v>44556</v>
      </c>
      <c r="C12" s="7">
        <v>44557</v>
      </c>
      <c r="D12" s="7">
        <v>44558</v>
      </c>
      <c r="E12" s="7">
        <v>44559</v>
      </c>
      <c r="F12" s="7">
        <v>44560</v>
      </c>
      <c r="G12" s="7">
        <v>44561</v>
      </c>
      <c r="H12" s="7">
        <v>44562</v>
      </c>
    </row>
    <row r="13" spans="1:9" s="18" customFormat="1" ht="56.1" customHeight="1" x14ac:dyDescent="0.25">
      <c r="A13" s="17"/>
      <c r="B13" s="16"/>
      <c r="C13" s="16"/>
      <c r="D13" s="16"/>
      <c r="E13" s="46" t="s">
        <v>7</v>
      </c>
      <c r="F13" s="47"/>
      <c r="G13" s="46" t="s">
        <v>15</v>
      </c>
      <c r="H13" s="16"/>
    </row>
    <row r="14" spans="1:9" s="6" customFormat="1" ht="24" customHeight="1" x14ac:dyDescent="0.25">
      <c r="A14" s="5"/>
      <c r="B14" s="8">
        <f t="array" ref="B14:C14">DaysAndWeeks+DATE(CalendarYear,12,1)-WEEKDAY(DATE(CalendarYear,12,1),(WeekStart="Monday")+1)+36</f>
        <v>44563</v>
      </c>
      <c r="C14" s="8">
        <v>44564</v>
      </c>
      <c r="D14" s="73" t="s">
        <v>1</v>
      </c>
      <c r="E14" s="73"/>
      <c r="F14" s="73"/>
      <c r="G14" s="73"/>
      <c r="H14" s="74"/>
    </row>
    <row r="15" spans="1:9" s="18" customFormat="1" ht="56.1" customHeight="1" x14ac:dyDescent="0.25">
      <c r="A15" s="17"/>
      <c r="B15" s="19"/>
      <c r="C15" s="19"/>
      <c r="D15" s="102"/>
      <c r="E15" s="102"/>
      <c r="F15" s="102"/>
      <c r="G15" s="102"/>
      <c r="H15" s="103"/>
    </row>
  </sheetData>
  <mergeCells count="3">
    <mergeCell ref="B2:D2"/>
    <mergeCell ref="D14:H14"/>
    <mergeCell ref="D15:H15"/>
  </mergeCells>
  <conditionalFormatting sqref="B12:H12 B14:C14">
    <cfRule type="expression" dxfId="1" priority="2">
      <formula>AND(DAY(B12)&gt;=1,DAY(B12)&lt;=15)</formula>
    </cfRule>
  </conditionalFormatting>
  <conditionalFormatting sqref="B4:G4">
    <cfRule type="expression" dxfId="0" priority="1">
      <formula>DAY(B4)&gt;8</formula>
    </cfRule>
  </conditionalFormatting>
  <dataValidations count="8">
    <dataValidation allowBlank="1" showInputMessage="1" showErrorMessage="1" prompt="Automatically determined weekday" sqref="C3:H3" xr:uid="{00000000-0002-0000-0B00-000000000000}"/>
    <dataValidation allowBlank="1" showInputMessage="1" showErrorMessage="1" prompt="December month calendar" sqref="A1" xr:uid="{00000000-0002-0000-0B00-000001000000}"/>
    <dataValidation allowBlank="1" showInputMessage="1" showErrorMessage="1" prompt="The year in this cell is automatically updated based on year entered in January worksheet. Calendar below has dates for previous and next month with lighter font shade" sqref="B2:D2" xr:uid="{00000000-0002-0000-0B00-000002000000}"/>
    <dataValidation allowBlank="1" showInputMessage="1" showErrorMessage="1" prompt="This row contains weekday names for this calendar. This cell contains the starting day of the week. To change week start day, select a new weekday in January worksheet cell L5." sqref="B3" xr:uid="{00000000-0002-0000-0B00-000003000000}"/>
    <dataValidation allowBlank="1" showInputMessage="1" prompt="Enter monthly Notes in cell below" sqref="D14:H14" xr:uid="{00000000-0002-0000-0B00-000004000000}"/>
    <dataValidation allowBlank="1" showInputMessage="1" prompt="Enter monthly Notes in this cell" sqref="D15:H15" xr:uid="{00000000-0002-0000-0B00-000005000000}"/>
    <dataValidation allowBlank="1" showInputMessage="1" showErrorMessage="1" prompt="This row &amp; rows 7, 9, 11, 13, &amp; 15 are cells for entering daily notes related to the calendar day in the cell above." sqref="B5" xr:uid="{00000000-0002-0000-0B00-000006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B00-000007000000}"/>
  </dataValidations>
  <printOptions horizontalCentered="1"/>
  <pageMargins left="0.25" right="0.25" top="0.5" bottom="0.5" header="0.3" footer="0.3"/>
  <pageSetup orientation="landscape" r:id="rId1"/>
  <headerFooter differentFirst="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0D437D-D97C-4174-9BD0-B6C4706C93C2}">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3BF997A1-6F4D-40DF-902F-6A09A77F9752}">
  <ds:schemaRefs>
    <ds:schemaRef ds:uri="http://schemas.microsoft.com/sharepoint/v3/contenttype/forms"/>
  </ds:schemaRefs>
</ds:datastoreItem>
</file>

<file path=customXml/itemProps3.xml><?xml version="1.0" encoding="utf-8"?>
<ds:datastoreItem xmlns:ds="http://schemas.openxmlformats.org/officeDocument/2006/customXml" ds:itemID="{65DF88E0-C534-44A9-B15A-DDE8DD220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39</vt:i4>
      </vt:variant>
    </vt:vector>
  </HeadingPairs>
  <TitlesOfParts>
    <vt:vector size="51" baseType="lpstr">
      <vt:lpstr>January</vt:lpstr>
      <vt:lpstr>February</vt:lpstr>
      <vt:lpstr>March</vt:lpstr>
      <vt:lpstr>April</vt:lpstr>
      <vt:lpstr>May</vt:lpstr>
      <vt:lpstr>June</vt:lpstr>
      <vt:lpstr>July</vt:lpstr>
      <vt:lpstr>August</vt:lpstr>
      <vt:lpstr>September</vt:lpstr>
      <vt:lpstr>October</vt:lpstr>
      <vt:lpstr>November</vt:lpstr>
      <vt:lpstr>December</vt:lpstr>
      <vt:lpstr>CalendarYear</vt:lpstr>
      <vt:lpstr>ColumnTitleRegion1..H12.1</vt:lpstr>
      <vt:lpstr>ColumnTitleRegion1..H12.10</vt:lpstr>
      <vt:lpstr>ColumnTitleRegion1..H12.11</vt:lpstr>
      <vt:lpstr>ColumnTitleRegion1..H12.12</vt:lpstr>
      <vt:lpstr>ColumnTitleRegion1..H12.2</vt:lpstr>
      <vt:lpstr>ColumnTitleRegion1..H12.3</vt:lpstr>
      <vt:lpstr>ColumnTitleRegion1..H12.4</vt:lpstr>
      <vt:lpstr>ColumnTitleRegion1..H12.5</vt:lpstr>
      <vt:lpstr>ColumnTitleRegion1..H12.6</vt:lpstr>
      <vt:lpstr>ColumnTitleRegion1..H12.7</vt:lpstr>
      <vt:lpstr>ColumnTitleRegion1..H12.8</vt:lpstr>
      <vt:lpstr>ColumnTitleRegion1..H12.9</vt:lpstr>
      <vt:lpstr>ColumnTitleRegion2..C14.1</vt:lpstr>
      <vt:lpstr>ColumnTitleRegion2..C14.10</vt:lpstr>
      <vt:lpstr>ColumnTitleRegion2..C14.11</vt:lpstr>
      <vt:lpstr>ColumnTitleRegion2..C14.12</vt:lpstr>
      <vt:lpstr>ColumnTitleRegion2..C14.2</vt:lpstr>
      <vt:lpstr>ColumnTitleRegion2..C14.3</vt:lpstr>
      <vt:lpstr>ColumnTitleRegion2..C14.4</vt:lpstr>
      <vt:lpstr>ColumnTitleRegion2..C14.5</vt:lpstr>
      <vt:lpstr>ColumnTitleRegion2..C14.6</vt:lpstr>
      <vt:lpstr>ColumnTitleRegion2..C14.7</vt:lpstr>
      <vt:lpstr>ColumnTitleRegion2..C14.8</vt:lpstr>
      <vt:lpstr>ColumnTitleRegion2..C14.9</vt:lpstr>
      <vt:lpstr>April!Print_Area</vt:lpstr>
      <vt:lpstr>August!Print_Area</vt:lpstr>
      <vt:lpstr>December!Print_Area</vt:lpstr>
      <vt:lpstr>February!Print_Area</vt:lpstr>
      <vt:lpstr>January!Print_Area</vt:lpstr>
      <vt:lpstr>July!Print_Area</vt:lpstr>
      <vt:lpstr>June!Print_Area</vt:lpstr>
      <vt:lpstr>March!Print_Area</vt:lpstr>
      <vt:lpstr>May!Print_Area</vt:lpstr>
      <vt:lpstr>November!Print_Area</vt:lpstr>
      <vt:lpstr>October!Print_Area</vt:lpstr>
      <vt:lpstr>September!Print_Area</vt:lpstr>
      <vt:lpstr>RowTitleRegion1..K3</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2020-10-07T05:20:26Z</dcterms:created>
  <dcterms:modified xsi:type="dcterms:W3CDTF">2020-12-30T00:31:35Z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